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0" windowHeight="0"/>
  </bookViews>
  <sheets>
    <sheet name="Rekapitulácia stavby" sheetId="1" r:id="rId1"/>
    <sheet name="SO 01.6 - OBJEKT ZARIADEN..." sheetId="2" r:id="rId2"/>
    <sheet name="SO 02.6 - OBJEKT ZARIADEN..." sheetId="3" r:id="rId3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'SO 01.6 - OBJEKT ZARIADEN...'!$C$122:$K$242</definedName>
    <definedName name="_xlnm.Print_Area" localSheetId="1">'SO 01.6 - OBJEKT ZARIADEN...'!$C$4:$J$76,'SO 01.6 - OBJEKT ZARIADEN...'!$C$82:$J$102,'SO 01.6 - OBJEKT ZARIADEN...'!$C$108:$J$242</definedName>
    <definedName name="_xlnm.Print_Titles" localSheetId="1">'SO 01.6 - OBJEKT ZARIADEN...'!$122:$122</definedName>
    <definedName name="_xlnm._FilterDatabase" localSheetId="2" hidden="1">'SO 02.6 - OBJEKT ZARIADEN...'!$C$122:$K$242</definedName>
    <definedName name="_xlnm.Print_Area" localSheetId="2">'SO 02.6 - OBJEKT ZARIADEN...'!$C$4:$J$76,'SO 02.6 - OBJEKT ZARIADEN...'!$C$82:$J$102,'SO 02.6 - OBJEKT ZARIADEN...'!$C$108:$J$242</definedName>
    <definedName name="_xlnm.Print_Titles" localSheetId="2">'SO 02.6 - OBJEKT ZARIADEN...'!$122:$122</definedName>
  </definedNames>
  <calcPr/>
</workbook>
</file>

<file path=xl/calcChain.xml><?xml version="1.0" encoding="utf-8"?>
<calcChain xmlns="http://schemas.openxmlformats.org/spreadsheetml/2006/main">
  <c i="3" l="1" r="J39"/>
  <c r="J38"/>
  <c i="1" r="AY98"/>
  <c i="3" r="J37"/>
  <c i="1" r="AX98"/>
  <c i="3" r="BI239"/>
  <c r="BH239"/>
  <c r="BG239"/>
  <c r="BE239"/>
  <c r="T239"/>
  <c r="R239"/>
  <c r="P239"/>
  <c r="BI235"/>
  <c r="BH235"/>
  <c r="BG235"/>
  <c r="BE235"/>
  <c r="T235"/>
  <c r="R235"/>
  <c r="P235"/>
  <c r="BI231"/>
  <c r="BH231"/>
  <c r="BG231"/>
  <c r="BE231"/>
  <c r="T231"/>
  <c r="R231"/>
  <c r="P231"/>
  <c r="BI227"/>
  <c r="BH227"/>
  <c r="BG227"/>
  <c r="BE227"/>
  <c r="T227"/>
  <c r="R227"/>
  <c r="P227"/>
  <c r="BI224"/>
  <c r="BH224"/>
  <c r="BG224"/>
  <c r="BE224"/>
  <c r="T224"/>
  <c r="R224"/>
  <c r="P224"/>
  <c r="BI219"/>
  <c r="BH219"/>
  <c r="BG219"/>
  <c r="BE219"/>
  <c r="T219"/>
  <c r="R219"/>
  <c r="P219"/>
  <c r="BI215"/>
  <c r="BH215"/>
  <c r="BG215"/>
  <c r="BE215"/>
  <c r="T215"/>
  <c r="R215"/>
  <c r="P215"/>
  <c r="BI211"/>
  <c r="BH211"/>
  <c r="BG211"/>
  <c r="BE211"/>
  <c r="T211"/>
  <c r="R211"/>
  <c r="P211"/>
  <c r="BI207"/>
  <c r="BH207"/>
  <c r="BG207"/>
  <c r="BE207"/>
  <c r="T207"/>
  <c r="R207"/>
  <c r="P207"/>
  <c r="BI203"/>
  <c r="BH203"/>
  <c r="BG203"/>
  <c r="BE203"/>
  <c r="T203"/>
  <c r="R203"/>
  <c r="P203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7"/>
  <c r="BH187"/>
  <c r="BG187"/>
  <c r="BE187"/>
  <c r="T187"/>
  <c r="R187"/>
  <c r="P187"/>
  <c r="BI183"/>
  <c r="BH183"/>
  <c r="BG183"/>
  <c r="BE183"/>
  <c r="T183"/>
  <c r="R183"/>
  <c r="P183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66"/>
  <c r="BH166"/>
  <c r="BG166"/>
  <c r="BE166"/>
  <c r="T166"/>
  <c r="R166"/>
  <c r="P166"/>
  <c r="BI161"/>
  <c r="BH161"/>
  <c r="BG161"/>
  <c r="BE161"/>
  <c r="T161"/>
  <c r="R161"/>
  <c r="P161"/>
  <c r="BI156"/>
  <c r="BH156"/>
  <c r="BG156"/>
  <c r="BE156"/>
  <c r="T156"/>
  <c r="R156"/>
  <c r="P156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2" r="J39"/>
  <c r="J38"/>
  <c i="1" r="AY96"/>
  <c i="2" r="J37"/>
  <c i="1" r="AX96"/>
  <c i="2" r="BI239"/>
  <c r="BH239"/>
  <c r="BG239"/>
  <c r="BE239"/>
  <c r="T239"/>
  <c r="R239"/>
  <c r="P239"/>
  <c r="BI235"/>
  <c r="BH235"/>
  <c r="BG235"/>
  <c r="BE235"/>
  <c r="T235"/>
  <c r="R235"/>
  <c r="P235"/>
  <c r="BI231"/>
  <c r="BH231"/>
  <c r="BG231"/>
  <c r="BE231"/>
  <c r="T231"/>
  <c r="R231"/>
  <c r="P231"/>
  <c r="BI227"/>
  <c r="BH227"/>
  <c r="BG227"/>
  <c r="BE227"/>
  <c r="T227"/>
  <c r="R227"/>
  <c r="P227"/>
  <c r="BI224"/>
  <c r="BH224"/>
  <c r="BG224"/>
  <c r="BE224"/>
  <c r="T224"/>
  <c r="R224"/>
  <c r="P224"/>
  <c r="BI219"/>
  <c r="BH219"/>
  <c r="BG219"/>
  <c r="BE219"/>
  <c r="T219"/>
  <c r="R219"/>
  <c r="P219"/>
  <c r="BI215"/>
  <c r="BH215"/>
  <c r="BG215"/>
  <c r="BE215"/>
  <c r="T215"/>
  <c r="R215"/>
  <c r="P215"/>
  <c r="BI211"/>
  <c r="BH211"/>
  <c r="BG211"/>
  <c r="BE211"/>
  <c r="T211"/>
  <c r="R211"/>
  <c r="P211"/>
  <c r="BI207"/>
  <c r="BH207"/>
  <c r="BG207"/>
  <c r="BE207"/>
  <c r="T207"/>
  <c r="R207"/>
  <c r="P207"/>
  <c r="BI203"/>
  <c r="BH203"/>
  <c r="BG203"/>
  <c r="BE203"/>
  <c r="T203"/>
  <c r="R203"/>
  <c r="P203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7"/>
  <c r="BH187"/>
  <c r="BG187"/>
  <c r="BE187"/>
  <c r="T187"/>
  <c r="R187"/>
  <c r="P187"/>
  <c r="BI183"/>
  <c r="BH183"/>
  <c r="BG183"/>
  <c r="BE183"/>
  <c r="T183"/>
  <c r="R183"/>
  <c r="P183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66"/>
  <c r="BH166"/>
  <c r="BG166"/>
  <c r="BE166"/>
  <c r="T166"/>
  <c r="R166"/>
  <c r="P166"/>
  <c r="BI161"/>
  <c r="BH161"/>
  <c r="BG161"/>
  <c r="BE161"/>
  <c r="T161"/>
  <c r="R161"/>
  <c r="P161"/>
  <c r="BI156"/>
  <c r="BH156"/>
  <c r="BG156"/>
  <c r="BE156"/>
  <c r="T156"/>
  <c r="R156"/>
  <c r="P156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1" r="L90"/>
  <c r="AM90"/>
  <c r="AM89"/>
  <c r="L89"/>
  <c r="AM87"/>
  <c r="L87"/>
  <c r="L85"/>
  <c r="L84"/>
  <c i="2" r="J239"/>
  <c r="J191"/>
  <c r="J156"/>
  <c r="J139"/>
  <c r="J231"/>
  <c r="J195"/>
  <c i="1" r="AS97"/>
  <c i="2" r="BK224"/>
  <c r="BK187"/>
  <c r="BK166"/>
  <c r="J142"/>
  <c r="J227"/>
  <c r="BK203"/>
  <c r="J166"/>
  <c r="J126"/>
  <c i="3" r="BK227"/>
  <c r="BK215"/>
  <c r="J171"/>
  <c r="BK148"/>
  <c r="J235"/>
  <c r="J199"/>
  <c r="BK179"/>
  <c r="J131"/>
  <c r="BK219"/>
  <c r="J203"/>
  <c r="J179"/>
  <c r="BK151"/>
  <c r="BK126"/>
  <c r="J142"/>
  <c i="2" r="BK207"/>
  <c r="J187"/>
  <c r="BK171"/>
  <c i="1" r="AS95"/>
  <c i="2" r="J211"/>
  <c r="BK134"/>
  <c r="BK235"/>
  <c r="J219"/>
  <c r="BK179"/>
  <c r="J161"/>
  <c r="J131"/>
  <c r="BK211"/>
  <c r="BK183"/>
  <c r="J151"/>
  <c r="J134"/>
  <c i="3" r="BK231"/>
  <c r="J211"/>
  <c r="J191"/>
  <c r="BK142"/>
  <c r="J231"/>
  <c r="BK195"/>
  <c r="BK166"/>
  <c r="J134"/>
  <c r="J224"/>
  <c r="J207"/>
  <c r="BK187"/>
  <c r="J161"/>
  <c r="J175"/>
  <c r="BK131"/>
  <c i="2" r="J203"/>
  <c r="J183"/>
  <c r="BK145"/>
  <c r="J235"/>
  <c r="J207"/>
  <c r="J148"/>
  <c r="BK231"/>
  <c r="BK199"/>
  <c r="J171"/>
  <c r="BK139"/>
  <c r="J224"/>
  <c r="J199"/>
  <c r="BK161"/>
  <c r="J145"/>
  <c i="3" r="BK239"/>
  <c r="BK224"/>
  <c r="BK203"/>
  <c r="J183"/>
  <c r="J151"/>
  <c r="J139"/>
  <c r="J187"/>
  <c r="BK156"/>
  <c r="J239"/>
  <c r="J215"/>
  <c r="BK191"/>
  <c r="J166"/>
  <c r="BK134"/>
  <c r="BK171"/>
  <c r="J126"/>
  <c i="2" r="BK195"/>
  <c r="J175"/>
  <c r="BK148"/>
  <c r="BK239"/>
  <c r="J215"/>
  <c r="J179"/>
  <c r="BK131"/>
  <c r="BK227"/>
  <c r="BK215"/>
  <c r="BK175"/>
  <c r="BK151"/>
  <c r="BK126"/>
  <c r="BK219"/>
  <c r="BK191"/>
  <c r="BK156"/>
  <c r="BK142"/>
  <c i="3" r="BK235"/>
  <c r="J219"/>
  <c r="J195"/>
  <c r="J156"/>
  <c r="BK145"/>
  <c r="BK207"/>
  <c r="BK183"/>
  <c r="J145"/>
  <c r="J227"/>
  <c r="BK211"/>
  <c r="BK199"/>
  <c r="BK175"/>
  <c r="J148"/>
  <c r="BK161"/>
  <c r="BK139"/>
  <c i="2" l="1" r="BK125"/>
  <c r="J125"/>
  <c r="J100"/>
  <c r="BK223"/>
  <c r="J223"/>
  <c r="J101"/>
  <c i="3" r="T125"/>
  <c i="2" r="R125"/>
  <c r="P223"/>
  <c i="3" r="P125"/>
  <c r="P124"/>
  <c r="P123"/>
  <c i="1" r="AU98"/>
  <c i="3" r="P223"/>
  <c i="2" r="T125"/>
  <c r="T124"/>
  <c r="T123"/>
  <c r="T223"/>
  <c i="3" r="R125"/>
  <c r="R124"/>
  <c r="R123"/>
  <c r="R223"/>
  <c i="2" r="P125"/>
  <c r="P124"/>
  <c r="P123"/>
  <c i="1" r="AU96"/>
  <c i="2" r="R223"/>
  <c i="3" r="BK125"/>
  <c r="J125"/>
  <c r="J100"/>
  <c r="BK223"/>
  <c r="J223"/>
  <c r="J101"/>
  <c r="T223"/>
  <c r="E85"/>
  <c r="F94"/>
  <c r="J117"/>
  <c r="BF139"/>
  <c r="BF126"/>
  <c r="BF131"/>
  <c r="BF151"/>
  <c r="BF156"/>
  <c r="BF161"/>
  <c r="BF166"/>
  <c r="BF191"/>
  <c r="BF227"/>
  <c r="BF231"/>
  <c r="BF239"/>
  <c r="BF134"/>
  <c r="BF148"/>
  <c r="BF171"/>
  <c r="BF175"/>
  <c r="BF179"/>
  <c r="BF187"/>
  <c r="BF199"/>
  <c r="BF207"/>
  <c r="BF211"/>
  <c r="BF215"/>
  <c r="BF219"/>
  <c r="BF224"/>
  <c r="BF235"/>
  <c r="BF142"/>
  <c r="BF145"/>
  <c r="BF183"/>
  <c r="BF195"/>
  <c r="BF203"/>
  <c i="2" r="BF142"/>
  <c r="BF148"/>
  <c r="BF171"/>
  <c r="BF183"/>
  <c r="BF207"/>
  <c r="BF211"/>
  <c r="BF239"/>
  <c r="F94"/>
  <c r="J117"/>
  <c r="BF126"/>
  <c r="BF134"/>
  <c r="BF139"/>
  <c r="BF151"/>
  <c r="BF156"/>
  <c r="BF161"/>
  <c r="BF227"/>
  <c r="E85"/>
  <c r="BF131"/>
  <c r="BF145"/>
  <c r="BF175"/>
  <c r="BF195"/>
  <c r="BF203"/>
  <c r="BF215"/>
  <c r="BF219"/>
  <c r="BF224"/>
  <c r="BF235"/>
  <c r="BF166"/>
  <c r="BF179"/>
  <c r="BF187"/>
  <c r="BF191"/>
  <c r="BF199"/>
  <c r="BF231"/>
  <c r="F38"/>
  <c i="1" r="BC96"/>
  <c r="BC95"/>
  <c r="AY95"/>
  <c i="2" r="F39"/>
  <c i="1" r="BD96"/>
  <c r="BD95"/>
  <c i="3" r="F35"/>
  <c i="1" r="AZ98"/>
  <c r="AZ97"/>
  <c r="AV97"/>
  <c i="2" r="F35"/>
  <c i="1" r="AZ96"/>
  <c r="AZ95"/>
  <c i="2" r="J35"/>
  <c i="1" r="AV96"/>
  <c i="3" r="F39"/>
  <c i="1" r="BD98"/>
  <c r="BD97"/>
  <c i="3" r="F38"/>
  <c i="1" r="BC98"/>
  <c r="BC97"/>
  <c r="AY97"/>
  <c r="AU97"/>
  <c r="AU95"/>
  <c r="AS94"/>
  <c i="2" r="F37"/>
  <c i="1" r="BB96"/>
  <c r="BB95"/>
  <c r="AX95"/>
  <c i="3" r="J35"/>
  <c i="1" r="AV98"/>
  <c i="3" r="F37"/>
  <c i="1" r="BB98"/>
  <c r="BB97"/>
  <c r="AX97"/>
  <c i="2" l="1" r="R124"/>
  <c r="R123"/>
  <c i="3" r="T124"/>
  <c r="T123"/>
  <c r="BK124"/>
  <c r="J124"/>
  <c r="J99"/>
  <c i="2" r="BK124"/>
  <c r="J124"/>
  <c r="J99"/>
  <c i="1" r="AU94"/>
  <c r="AV95"/>
  <c i="2" r="J36"/>
  <c i="1" r="AW96"/>
  <c r="AT96"/>
  <c r="BB94"/>
  <c r="AX94"/>
  <c r="BC94"/>
  <c r="AY94"/>
  <c i="2" r="F36"/>
  <c i="1" r="BA96"/>
  <c r="BA95"/>
  <c r="AW95"/>
  <c i="3" r="J36"/>
  <c i="1" r="AW98"/>
  <c r="AT98"/>
  <c r="BD94"/>
  <c r="W33"/>
  <c r="AZ94"/>
  <c r="W29"/>
  <c i="3" r="F36"/>
  <c i="1" r="BA98"/>
  <c r="BA97"/>
  <c r="AW97"/>
  <c r="AT97"/>
  <c i="3" l="1" r="BK123"/>
  <c r="J123"/>
  <c r="J98"/>
  <c i="2" r="BK123"/>
  <c r="J123"/>
  <c r="J32"/>
  <c i="1" r="AG96"/>
  <c r="AG95"/>
  <c r="AT95"/>
  <c r="AN95"/>
  <c r="BA94"/>
  <c r="W30"/>
  <c r="AV94"/>
  <c r="AK29"/>
  <c r="W31"/>
  <c r="W32"/>
  <c i="2" l="1" r="J41"/>
  <c r="J98"/>
  <c i="1" r="AN96"/>
  <c i="3" r="J32"/>
  <c i="1" r="AG98"/>
  <c r="AG97"/>
  <c r="AW94"/>
  <c r="AK30"/>
  <c i="3" l="1" r="J41"/>
  <c i="1" r="AN98"/>
  <c r="AN97"/>
  <c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<sst xmlns="http://schemas.openxmlformats.org/spreadsheetml/2006/main">
  <si>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</si>
  <si>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</si>
  <si>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</si>
  <si>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</si>
  <si>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{578d4e6c-d197-4ddb-a503-2631fb111ec0}</t>
  </si>
  <si>
    <t xml:space="preserve">&gt;&gt;  skryté stĺpce  &lt;&lt;</t>
  </si>
  <si>
    <t>0,001</t>
  </si>
  <si>
    <t>23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</si>
  <si>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</si>
  <si>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</si>
  <si>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</si>
  <si>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</si>
  <si>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089A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</si>
  <si>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</si>
  <si>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</si>
  <si>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Dve novostavby zariadení pre seniorov Trnkov</t>
  </si>
  <si>
    <t>JKSO:</t>
  </si>
  <si>
    <t>KS:</t>
  </si>
  <si>
    <t>Miesto:</t>
  </si>
  <si>
    <t xml:space="preserve">k.ú. Trnkov </t>
  </si>
  <si>
    <t>Dátum:</t>
  </si>
  <si>
    <t>13. 9. 2024</t>
  </si>
  <si>
    <t>Objednávateľ:</t>
  </si>
  <si>
    <t>IČO:</t>
  </si>
  <si>
    <t>50440471</t>
  </si>
  <si>
    <t>ÚSVIT - ML, n.o.</t>
  </si>
  <si>
    <t>IČ DPH:</t>
  </si>
  <si>
    <t>Zhotoviteľ:</t>
  </si>
  <si>
    <t>Vyplň údaj</t>
  </si>
  <si>
    <t>Projektant:</t>
  </si>
  <si>
    <t>53869397</t>
  </si>
  <si>
    <t xml:space="preserve">mkolektiv architektura s.r.o. </t>
  </si>
  <si>
    <t>SK2121514604</t>
  </si>
  <si>
    <t>True</t>
  </si>
  <si>
    <t>0,01</t>
  </si>
  <si>
    <t>Spracovateľ:</t>
  </si>
  <si>
    <t>52900428</t>
  </si>
  <si>
    <t>RF Management, s.r.o.</t>
  </si>
  <si>
    <t>Poznámka:</t>
  </si>
  <si>
    <t>Výkazy výmer uvedené v zadaní majú informatívny charakter Dodávateľ je povinný si výkaz výmer overiť a v prípade nesúladu informovať obstarávateľa ešte v procese obstarávania.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</si>
  <si>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</si>
  <si>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</si>
  <si>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</si>
  <si>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</si>
  <si>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</si>
  <si>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</si>
  <si>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</si>
  <si>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</si>
  <si>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</si>
  <si>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</si>
  <si>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</si>
  <si>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</si>
  <si>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</si>
  <si>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</si>
  <si>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</si>
  <si>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</si>
  <si>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</si>
  <si>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</si>
  <si>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</si>
  <si>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</si>
  <si>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</si>
  <si>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</si>
  <si>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</si>
  <si>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</si>
  <si>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</si>
  <si>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</si>
  <si>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</si>
  <si>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</si>
  <si>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</si>
  <si>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</si>
  <si>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</si>
  <si>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</si>
  <si>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</si>
  <si>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</si>
  <si>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</si>
  <si>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</si>
  <si>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</si>
  <si>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</si>
  <si>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</si>
  <si>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</si>
  <si>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</si>
  <si>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</si>
  <si>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</si>
  <si>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</si>
  <si>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</si>
  <si>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ZARIADENIE PRE SENIOROV A</t>
  </si>
  <si>
    <t>STA</t>
  </si>
  <si>
    <t>1</t>
  </si>
  <si>
    <t>{e8e9ea67-18eb-4a2a-8dbf-c003878fa0c6}</t>
  </si>
  <si>
    <t>/</t>
  </si>
  <si>
    <t>SO 01.6</t>
  </si>
  <si>
    <t>OBJEKT ZARIADENIA INTERIÉRU</t>
  </si>
  <si>
    <t>Časť</t>
  </si>
  <si>
    <t>2</t>
  </si>
  <si>
    <t>{5437a7cd-a981-4251-9465-85c3364d66fa}</t>
  </si>
  <si>
    <t>SO 02</t>
  </si>
  <si>
    <t>{e1128c21-aff0-49a2-98ce-13d660744991}</t>
  </si>
  <si>
    <t>SO 02.6</t>
  </si>
  <si>
    <t>{b7357d64-14ba-4fbd-8797-25676bb8cb8a}</t>
  </si>
  <si>
    <t>KRYCÍ LIST ROZPOČTU</t>
  </si>
  <si>
    <t>Objekt:</t>
  </si>
  <si>
    <t>SO 01 - ZARIADENIE PRE SENIOROV A</t>
  </si>
  <si>
    <t>Časť:</t>
  </si>
  <si>
    <t>SO 01.6 - OBJEKT ZARIADENIA INTERIÉRU</t>
  </si>
  <si>
    <t>REKAPITULÁCIA ROZPOČTU</t>
  </si>
  <si>
    <t>Kód dielu - Popis</t>
  </si>
  <si>
    <t>Cena celkom [EUR]</t>
  </si>
  <si>
    <t>Náklady z rozpočtu</t>
  </si>
  <si>
    <t>-1</t>
  </si>
  <si>
    <t>PSV - PSV</t>
  </si>
  <si>
    <t xml:space="preserve">    001 - PRVKY NA PODLAHE A STENÁCH</t>
  </si>
  <si>
    <t xml:space="preserve">    003 - STOLÁRSKE VÝROBKY NA MIERU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</si>
  <si>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</si>
  <si>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</si>
  <si>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</si>
  <si>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</si>
  <si>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</si>
  <si>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</si>
  <si>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</si>
  <si>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</si>
  <si>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</si>
  <si>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</si>
  <si>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</si>
  <si>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</si>
  <si>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</si>
  <si>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ROZPOCET</t>
  </si>
  <si>
    <t>001</t>
  </si>
  <si>
    <t>PRVKY NA PODLAHE A STENÁCH</t>
  </si>
  <si>
    <t>K</t>
  </si>
  <si>
    <t>P01</t>
  </si>
  <si>
    <t>Kreslo látkové, napr.KONDELA Kapy , tkanina alebo ekv., Hnedá , 750x670x700(VxŠxH)</t>
  </si>
  <si>
    <t>ks</t>
  </si>
  <si>
    <t>16</t>
  </si>
  <si>
    <t>1054983605</t>
  </si>
  <si>
    <t>VV</t>
  </si>
  <si>
    <t>"1.PP" 2</t>
  </si>
  <si>
    <t>"1.NP" 2</t>
  </si>
  <si>
    <t>"2.NP" 2</t>
  </si>
  <si>
    <t>Súčet</t>
  </si>
  <si>
    <t>4</t>
  </si>
  <si>
    <t>P02</t>
  </si>
  <si>
    <t>Okrúhly konferenčný stolík, napr. Nabbi - Inklin alebo ekv., Drevo, antracit, Drevo, antracit</t>
  </si>
  <si>
    <t>-622611281</t>
  </si>
  <si>
    <t>"1.PP" 1</t>
  </si>
  <si>
    <t>3</t>
  </si>
  <si>
    <t>P03</t>
  </si>
  <si>
    <t>Sklopné zrkadlo s úchytom, napr. Kancelaria24 alebo ekv., Zrkadlo, 600x500</t>
  </si>
  <si>
    <t>148361811</t>
  </si>
  <si>
    <t>"1.NP" 4</t>
  </si>
  <si>
    <t>"2.NP" 4</t>
  </si>
  <si>
    <t>11</t>
  </si>
  <si>
    <t>P12</t>
  </si>
  <si>
    <t>Šatníková skriňa s posuvnými dverami, napr. Mobelix Oldenburg alebo ekv., Drevo - dub svetlý, 1980x1800x640</t>
  </si>
  <si>
    <t>-932288517</t>
  </si>
  <si>
    <t>12</t>
  </si>
  <si>
    <t>P13</t>
  </si>
  <si>
    <t>Kovová šatňová skriňa s 6 boxami, napr., Biela/dub, 1850x900x450</t>
  </si>
  <si>
    <t>-2048670310</t>
  </si>
  <si>
    <t>13</t>
  </si>
  <si>
    <t>P14</t>
  </si>
  <si>
    <t>Jedálenská stolička čalúnená s podrúčkami, napr. Sconto - Bollu alebo ekv., Béžová, 840x560x580</t>
  </si>
  <si>
    <t>1269303919</t>
  </si>
  <si>
    <t>"1.PP" 4</t>
  </si>
  <si>
    <t>14</t>
  </si>
  <si>
    <t>P15</t>
  </si>
  <si>
    <t>Jedálenský stôl, napr. B2Partner alebo ekv., Drevo - dub svetlý, 780x800x800</t>
  </si>
  <si>
    <t>-314526363</t>
  </si>
  <si>
    <t>15</t>
  </si>
  <si>
    <t>P16</t>
  </si>
  <si>
    <t>Kancelársky stôl, napr. B2Bpartner - Square alebo ekv., Drevo - dub svetlý, 750x1200x600</t>
  </si>
  <si>
    <t>717611189</t>
  </si>
  <si>
    <t>P17</t>
  </si>
  <si>
    <t>Kancelárske kreslo, napr. Novynaytok - Senta alebo ekv., Béžová, 800x580x550</t>
  </si>
  <si>
    <t>304888010</t>
  </si>
  <si>
    <t>"1.NP" 6</t>
  </si>
  <si>
    <t>"2.NP" 6</t>
  </si>
  <si>
    <t>19</t>
  </si>
  <si>
    <t>P20</t>
  </si>
  <si>
    <t>Chladnička s mrazničkou vstavaná, napr. Electrolux LNT2LF18S alebo ekv., Biela, 1772x540x549</t>
  </si>
  <si>
    <t>-1135628123</t>
  </si>
  <si>
    <t>"1.NP" 1</t>
  </si>
  <si>
    <t>"2.NP" 1</t>
  </si>
  <si>
    <t>20</t>
  </si>
  <si>
    <t>P21</t>
  </si>
  <si>
    <t>Umývačka riadu, vstavaná, napr. Beko Beyond BDIN38523Q alebo ekv., Biela , 820x598x550</t>
  </si>
  <si>
    <t>-12788429</t>
  </si>
  <si>
    <t>21</t>
  </si>
  <si>
    <t>P22</t>
  </si>
  <si>
    <t>Jedál. stolička so snímat.poťahom ergonómiou prispôsob. seniorom, napr. Artspect alebo ekv., Béžová, 850x540x580</t>
  </si>
  <si>
    <t>-2033378075</t>
  </si>
  <si>
    <t>22</t>
  </si>
  <si>
    <t>P23</t>
  </si>
  <si>
    <t>Jedálenský stôl ergonómiou prispôsob. seniorom, napr.XXXLutz alebo ekv., Drevo - dub, 750x1000x2000</t>
  </si>
  <si>
    <t>1926053153</t>
  </si>
  <si>
    <t>P24</t>
  </si>
  <si>
    <t>Mikrovlnná rúra vstavaná, napr. Electrolux LMS2203EMX alebo ekv., Čierna, 389x596x320</t>
  </si>
  <si>
    <t>266534164</t>
  </si>
  <si>
    <t>24</t>
  </si>
  <si>
    <t>P25</t>
  </si>
  <si>
    <t>Indukčná varná doska, napr. Electrolux LIR60430 alebo ekv., Čierna, 54x600x520</t>
  </si>
  <si>
    <t>932966084</t>
  </si>
  <si>
    <t>25</t>
  </si>
  <si>
    <t>P26</t>
  </si>
  <si>
    <t>Rúra vstavaná, napr. Electrolux séria 600 alebo ekv., Antracitová, 594x590x560</t>
  </si>
  <si>
    <t>-205355517</t>
  </si>
  <si>
    <t>26</t>
  </si>
  <si>
    <t>P27</t>
  </si>
  <si>
    <t>Háčik na oblečenie, napr. Houseland - Omnos alebo ekv., Antracitová</t>
  </si>
  <si>
    <t>-1134898456</t>
  </si>
  <si>
    <t>"1.NP" 16</t>
  </si>
  <si>
    <t>"2.NP" 16</t>
  </si>
  <si>
    <t>27</t>
  </si>
  <si>
    <t>P28</t>
  </si>
  <si>
    <t>Sedačka rovná ergonómiou prispôsobená seniorom, napr. Mirjan Torezio3S alebo ekv., Béžová, 900x2630x1020</t>
  </si>
  <si>
    <t>2352040</t>
  </si>
  <si>
    <t>28</t>
  </si>
  <si>
    <t>P29</t>
  </si>
  <si>
    <t>Konferenčný stolík, napr. Mirjan Kysipto alebo ekv., Drevo - dub, 450x1200x600</t>
  </si>
  <si>
    <t>1638365927</t>
  </si>
  <si>
    <t>32</t>
  </si>
  <si>
    <t>P33</t>
  </si>
  <si>
    <t>Písací stôl, napr.MELLORA alebo ekv., Drevo - dub, 720x900x600</t>
  </si>
  <si>
    <t>-694155611</t>
  </si>
  <si>
    <t>33</t>
  </si>
  <si>
    <t>P34</t>
  </si>
  <si>
    <t>Šatníková skriňa, napr. Sconto Seba 3 alebo ekv., Drevo - dub, 1770x1210x520</t>
  </si>
  <si>
    <t>-752250910</t>
  </si>
  <si>
    <t>34</t>
  </si>
  <si>
    <t>P35</t>
  </si>
  <si>
    <t>Šatníková skriňa, napr. Sconto Seba 4 alebo ekv., Drevo - dub, 1770x1600x520</t>
  </si>
  <si>
    <t>-2009553268</t>
  </si>
  <si>
    <t>35</t>
  </si>
  <si>
    <t>P36</t>
  </si>
  <si>
    <t>Elektrická poloh. posteľ s extra nízkou výškou a antidekubit. matracom, napr. Movita SC alebo ekv., Drevo - dub, 1000x2050</t>
  </si>
  <si>
    <t>1662205808</t>
  </si>
  <si>
    <t>36</t>
  </si>
  <si>
    <t>P37</t>
  </si>
  <si>
    <t>Obojstranný drevený nočný stolík s integr.jedál. Doskou, napr. Artspect COMBINEA alebo ekv., Drevo - dub, 925x490x555</t>
  </si>
  <si>
    <t>-2099833360</t>
  </si>
  <si>
    <t>003</t>
  </si>
  <si>
    <t>STOLÁRSKE VÝROBKY NA MIERU</t>
  </si>
  <si>
    <t>41</t>
  </si>
  <si>
    <t>ST1</t>
  </si>
  <si>
    <t>STOL. VÝROBOK - KUCHYNSKÁ LINKA ZAMESTNANCOV (ST1 KUCHYNSKÁ LINKA ZAMESTNANCOV, ID VÝKRESU : 13)</t>
  </si>
  <si>
    <t>kpl</t>
  </si>
  <si>
    <t>998501112</t>
  </si>
  <si>
    <t>42</t>
  </si>
  <si>
    <t>ST2</t>
  </si>
  <si>
    <t>STOL. VÝROBOK - KUCHYNSKÁ LINKA (ST2 KUCHYNSKÁ LINKA, ID VÝKRESU : 14)</t>
  </si>
  <si>
    <t>-917883689</t>
  </si>
  <si>
    <t>43</t>
  </si>
  <si>
    <t>ST3</t>
  </si>
  <si>
    <t>STOL. VÝROBOK - BOTNÍK (ST3 BOTNÍK, ID VÝKRESU : 15)</t>
  </si>
  <si>
    <t>-86567085</t>
  </si>
  <si>
    <t>44</t>
  </si>
  <si>
    <t>ST4</t>
  </si>
  <si>
    <t>STOL. VÝROBOK - ŠATNÍKOVÁ SKRIŇA (ST4 ŠATNÍKOVÁ SKRIŇA, ID VÝKRESU : 16)</t>
  </si>
  <si>
    <t>-1442097087</t>
  </si>
  <si>
    <t>45</t>
  </si>
  <si>
    <t>ST5</t>
  </si>
  <si>
    <t>STOL. VÝROBOK - TV SKRINKA (ST5 TV SKRINKA, ID VÝKRESU : 17)</t>
  </si>
  <si>
    <t>1452951634</t>
  </si>
  <si>
    <t>SO 02 - ZARIADENIE PRE SENIOROV A</t>
  </si>
  <si>
    <t>SO 02.6 - OBJEKT ZARIADENIA INTERIÉRU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</si>
</sst>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167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="1" customFormat="1" ht="36.96" customHeight="1">
      <c r="AR2" s="16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6</v>
      </c>
    </row>
    <row r="5" s="1" customFormat="1" ht="12" customHeight="1">
      <c r="B5" s="20"/>
      <c r="D5" s="24" t="s">
        <v>11</v>
      </c>
      <c r="K5" s="25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0"/>
      <c r="BE5" s="26" t="s">
        <v>13</v>
      </c>
      <c r="BS5" s="17" t="s">
        <v>6</v>
      </c>
    </row>
    <row r="6" s="1" customFormat="1" ht="36.96" customHeight="1">
      <c r="B6" s="20"/>
      <c r="D6" s="27" t="s">
        <v>14</v>
      </c>
      <c r="K6" s="28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0"/>
      <c r="BE6" s="29"/>
      <c r="BS6" s="17" t="s">
        <v>6</v>
      </c>
    </row>
    <row r="7" s="1" customFormat="1" ht="12" customHeight="1">
      <c r="B7" s="20"/>
      <c r="D7" s="30" t="s">
        <v>16</v>
      </c>
      <c r="K7" s="25" t="s">
        <v>1</v>
      </c>
      <c r="AK7" s="30" t="s">
        <v>17</v>
      </c>
      <c r="AN7" s="25" t="s">
        <v>1</v>
      </c>
      <c r="AR7" s="20"/>
      <c r="BE7" s="29"/>
      <c r="BS7" s="17" t="s">
        <v>6</v>
      </c>
    </row>
    <row r="8" s="1" customFormat="1" ht="12" customHeight="1">
      <c r="B8" s="20"/>
      <c r="D8" s="30" t="s">
        <v>18</v>
      </c>
      <c r="K8" s="25" t="s">
        <v>19</v>
      </c>
      <c r="AK8" s="30" t="s">
        <v>20</v>
      </c>
      <c r="AN8" s="31" t="s">
        <v>21</v>
      </c>
      <c r="AR8" s="20"/>
      <c r="BE8" s="29"/>
      <c r="BS8" s="17" t="s">
        <v>6</v>
      </c>
    </row>
    <row r="9" s="1" customFormat="1" ht="14.4" customHeight="1">
      <c r="B9" s="20"/>
      <c r="AR9" s="20"/>
      <c r="BE9" s="29"/>
      <c r="BS9" s="17" t="s">
        <v>6</v>
      </c>
    </row>
    <row r="10" s="1" customFormat="1" ht="12" customHeight="1">
      <c r="B10" s="20"/>
      <c r="D10" s="30" t="s">
        <v>22</v>
      </c>
      <c r="AK10" s="30" t="s">
        <v>23</v>
      </c>
      <c r="AN10" s="25" t="s">
        <v>24</v>
      </c>
      <c r="AR10" s="20"/>
      <c r="BE10" s="29"/>
      <c r="BS10" s="17" t="s">
        <v>6</v>
      </c>
    </row>
    <row r="11" s="1" customFormat="1" ht="18.48" customHeight="1">
      <c r="B11" s="20"/>
      <c r="E11" s="25" t="s">
        <v>25</v>
      </c>
      <c r="AK11" s="30" t="s">
        <v>26</v>
      </c>
      <c r="AN11" s="25" t="s">
        <v>1</v>
      </c>
      <c r="AR11" s="20"/>
      <c r="BE11" s="29"/>
      <c r="BS11" s="17" t="s">
        <v>6</v>
      </c>
    </row>
    <row r="12" s="1" customFormat="1" ht="6.96" customHeight="1">
      <c r="B12" s="20"/>
      <c r="AR12" s="20"/>
      <c r="BE12" s="29"/>
      <c r="BS12" s="17" t="s">
        <v>6</v>
      </c>
    </row>
    <row r="13" s="1" customFormat="1" ht="12" customHeight="1">
      <c r="B13" s="20"/>
      <c r="D13" s="30" t="s">
        <v>27</v>
      </c>
      <c r="AK13" s="30" t="s">
        <v>23</v>
      </c>
      <c r="AN13" s="32" t="s">
        <v>28</v>
      </c>
      <c r="AR13" s="20"/>
      <c r="BE13" s="29"/>
      <c r="BS13" s="17" t="s">
        <v>6</v>
      </c>
    </row>
    <row r="14">
      <c r="B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N14" s="32" t="s">
        <v>28</v>
      </c>
      <c r="AR14" s="20"/>
      <c r="BE14" s="29"/>
      <c r="BS14" s="17" t="s">
        <v>6</v>
      </c>
    </row>
    <row r="15" s="1" customFormat="1" ht="6.96" customHeight="1">
      <c r="B15" s="20"/>
      <c r="AR15" s="20"/>
      <c r="BE15" s="29"/>
      <c r="BS15" s="17" t="s">
        <v>3</v>
      </c>
    </row>
    <row r="16" s="1" customFormat="1" ht="12" customHeight="1">
      <c r="B16" s="20"/>
      <c r="D16" s="30" t="s">
        <v>29</v>
      </c>
      <c r="AK16" s="30" t="s">
        <v>23</v>
      </c>
      <c r="AN16" s="25" t="s">
        <v>30</v>
      </c>
      <c r="AR16" s="20"/>
      <c r="BE16" s="29"/>
      <c r="BS16" s="17" t="s">
        <v>3</v>
      </c>
    </row>
    <row r="17" s="1" customFormat="1" ht="18.48" customHeight="1">
      <c r="B17" s="20"/>
      <c r="E17" s="25" t="s">
        <v>31</v>
      </c>
      <c r="AK17" s="30" t="s">
        <v>26</v>
      </c>
      <c r="AN17" s="25" t="s">
        <v>32</v>
      </c>
      <c r="AR17" s="20"/>
      <c r="BE17" s="29"/>
      <c r="BS17" s="17" t="s">
        <v>33</v>
      </c>
    </row>
    <row r="18" s="1" customFormat="1" ht="6.96" customHeight="1">
      <c r="B18" s="20"/>
      <c r="AR18" s="20"/>
      <c r="BE18" s="29"/>
      <c r="BS18" s="17" t="s">
        <v>34</v>
      </c>
    </row>
    <row r="19" s="1" customFormat="1" ht="12" customHeight="1">
      <c r="B19" s="20"/>
      <c r="D19" s="30" t="s">
        <v>35</v>
      </c>
      <c r="AK19" s="30" t="s">
        <v>23</v>
      </c>
      <c r="AN19" s="25" t="s">
        <v>36</v>
      </c>
      <c r="AR19" s="20"/>
      <c r="BE19" s="29"/>
      <c r="BS19" s="17" t="s">
        <v>34</v>
      </c>
    </row>
    <row r="20" s="1" customFormat="1" ht="18.48" customHeight="1">
      <c r="B20" s="20"/>
      <c r="E20" s="25" t="s">
        <v>37</v>
      </c>
      <c r="AK20" s="30" t="s">
        <v>26</v>
      </c>
      <c r="AN20" s="25" t="s">
        <v>1</v>
      </c>
      <c r="AR20" s="20"/>
      <c r="BE20" s="29"/>
      <c r="BS20" s="17" t="s">
        <v>33</v>
      </c>
    </row>
    <row r="21" s="1" customFormat="1" ht="6.96" customHeight="1">
      <c r="B21" s="20"/>
      <c r="AR21" s="20"/>
      <c r="BE21" s="29"/>
    </row>
    <row r="22" s="1" customFormat="1" ht="12" customHeight="1">
      <c r="B22" s="20"/>
      <c r="D22" s="30" t="s">
        <v>38</v>
      </c>
      <c r="AR22" s="20"/>
      <c r="BE22" s="29"/>
    </row>
    <row r="23" s="1" customFormat="1" ht="23.25" customHeight="1">
      <c r="B23" s="20"/>
      <c r="E23" s="34" t="s">
        <v>39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R23" s="20"/>
      <c r="BE23" s="29"/>
    </row>
    <row r="24" s="1" customFormat="1" ht="6.96" customHeight="1">
      <c r="B24" s="20"/>
      <c r="AR24" s="20"/>
      <c r="BE24" s="29"/>
    </row>
    <row r="25" s="1" customFormat="1" ht="6.96" customHeight="1">
      <c r="B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R25" s="20"/>
      <c r="BE25" s="29"/>
    </row>
    <row r="26" s="2" customFormat="1" ht="25.92" customHeight="1">
      <c r="A26" s="36"/>
      <c r="B26" s="37"/>
      <c r="C26" s="36"/>
      <c r="D26" s="38" t="s">
        <v>40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6"/>
      <c r="AQ26" s="36"/>
      <c r="AR26" s="37"/>
      <c r="BE26" s="29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7"/>
      <c r="BE27" s="29"/>
    </row>
    <row r="28" s="2" customForma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41" t="s">
        <v>41</v>
      </c>
      <c r="M28" s="41"/>
      <c r="N28" s="41"/>
      <c r="O28" s="41"/>
      <c r="P28" s="41"/>
      <c r="Q28" s="36"/>
      <c r="R28" s="36"/>
      <c r="S28" s="36"/>
      <c r="T28" s="36"/>
      <c r="U28" s="36"/>
      <c r="V28" s="36"/>
      <c r="W28" s="41" t="s">
        <v>42</v>
      </c>
      <c r="X28" s="41"/>
      <c r="Y28" s="41"/>
      <c r="Z28" s="41"/>
      <c r="AA28" s="41"/>
      <c r="AB28" s="41"/>
      <c r="AC28" s="41"/>
      <c r="AD28" s="41"/>
      <c r="AE28" s="41"/>
      <c r="AF28" s="36"/>
      <c r="AG28" s="36"/>
      <c r="AH28" s="36"/>
      <c r="AI28" s="36"/>
      <c r="AJ28" s="36"/>
      <c r="AK28" s="41" t="s">
        <v>43</v>
      </c>
      <c r="AL28" s="41"/>
      <c r="AM28" s="41"/>
      <c r="AN28" s="41"/>
      <c r="AO28" s="41"/>
      <c r="AP28" s="36"/>
      <c r="AQ28" s="36"/>
      <c r="AR28" s="37"/>
      <c r="BE28" s="29"/>
    </row>
    <row r="29" s="3" customFormat="1" ht="14.4" customHeight="1">
      <c r="A29" s="3"/>
      <c r="B29" s="42"/>
      <c r="C29" s="3"/>
      <c r="D29" s="30" t="s">
        <v>44</v>
      </c>
      <c r="E29" s="3"/>
      <c r="F29" s="43" t="s">
        <v>45</v>
      </c>
      <c r="G29" s="3"/>
      <c r="H29" s="3"/>
      <c r="I29" s="3"/>
      <c r="J29" s="3"/>
      <c r="K29" s="3"/>
      <c r="L29" s="44">
        <v>0.23000000000000001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6">
        <f>ROUND(AV94, 2)</f>
        <v>0</v>
      </c>
      <c r="AL29" s="45"/>
      <c r="AM29" s="45"/>
      <c r="AN29" s="45"/>
      <c r="AO29" s="45"/>
      <c r="AP29" s="45"/>
      <c r="AQ29" s="45"/>
      <c r="AR29" s="47"/>
      <c r="AS29" s="45"/>
      <c r="AT29" s="45"/>
      <c r="AU29" s="45"/>
      <c r="AV29" s="45"/>
      <c r="AW29" s="45"/>
      <c r="AX29" s="45"/>
      <c r="AY29" s="45"/>
      <c r="AZ29" s="45"/>
      <c r="BE29" s="48"/>
    </row>
    <row r="30" s="3" customFormat="1" ht="14.4" customHeight="1">
      <c r="A30" s="3"/>
      <c r="B30" s="42"/>
      <c r="C30" s="3"/>
      <c r="D30" s="3"/>
      <c r="E30" s="3"/>
      <c r="F30" s="43" t="s">
        <v>46</v>
      </c>
      <c r="G30" s="3"/>
      <c r="H30" s="3"/>
      <c r="I30" s="3"/>
      <c r="J30" s="3"/>
      <c r="K30" s="3"/>
      <c r="L30" s="44">
        <v>0.23000000000000001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6">
        <f>ROUND(AW94, 2)</f>
        <v>0</v>
      </c>
      <c r="AL30" s="45"/>
      <c r="AM30" s="45"/>
      <c r="AN30" s="45"/>
      <c r="AO30" s="45"/>
      <c r="AP30" s="45"/>
      <c r="AQ30" s="45"/>
      <c r="AR30" s="47"/>
      <c r="AS30" s="45"/>
      <c r="AT30" s="45"/>
      <c r="AU30" s="45"/>
      <c r="AV30" s="45"/>
      <c r="AW30" s="45"/>
      <c r="AX30" s="45"/>
      <c r="AY30" s="45"/>
      <c r="AZ30" s="45"/>
      <c r="BE30" s="48"/>
    </row>
    <row r="31" hidden="1" s="3" customFormat="1" ht="14.4" customHeight="1">
      <c r="A31" s="3"/>
      <c r="B31" s="42"/>
      <c r="C31" s="3"/>
      <c r="D31" s="3"/>
      <c r="E31" s="3"/>
      <c r="F31" s="30" t="s">
        <v>47</v>
      </c>
      <c r="G31" s="3"/>
      <c r="H31" s="3"/>
      <c r="I31" s="3"/>
      <c r="J31" s="3"/>
      <c r="K31" s="3"/>
      <c r="L31" s="49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0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0">
        <v>0</v>
      </c>
      <c r="AL31" s="3"/>
      <c r="AM31" s="3"/>
      <c r="AN31" s="3"/>
      <c r="AO31" s="3"/>
      <c r="AP31" s="3"/>
      <c r="AQ31" s="3"/>
      <c r="AR31" s="42"/>
      <c r="BE31" s="48"/>
    </row>
    <row r="32" hidden="1" s="3" customFormat="1" ht="14.4" customHeight="1">
      <c r="A32" s="3"/>
      <c r="B32" s="42"/>
      <c r="C32" s="3"/>
      <c r="D32" s="3"/>
      <c r="E32" s="3"/>
      <c r="F32" s="30" t="s">
        <v>48</v>
      </c>
      <c r="G32" s="3"/>
      <c r="H32" s="3"/>
      <c r="I32" s="3"/>
      <c r="J32" s="3"/>
      <c r="K32" s="3"/>
      <c r="L32" s="49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0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0">
        <v>0</v>
      </c>
      <c r="AL32" s="3"/>
      <c r="AM32" s="3"/>
      <c r="AN32" s="3"/>
      <c r="AO32" s="3"/>
      <c r="AP32" s="3"/>
      <c r="AQ32" s="3"/>
      <c r="AR32" s="42"/>
      <c r="BE32" s="48"/>
    </row>
    <row r="33" hidden="1" s="3" customFormat="1" ht="14.4" customHeight="1">
      <c r="A33" s="3"/>
      <c r="B33" s="42"/>
      <c r="C33" s="3"/>
      <c r="D33" s="3"/>
      <c r="E33" s="3"/>
      <c r="F33" s="43" t="s">
        <v>49</v>
      </c>
      <c r="G33" s="3"/>
      <c r="H33" s="3"/>
      <c r="I33" s="3"/>
      <c r="J33" s="3"/>
      <c r="K33" s="3"/>
      <c r="L33" s="44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6">
        <v>0</v>
      </c>
      <c r="AL33" s="45"/>
      <c r="AM33" s="45"/>
      <c r="AN33" s="45"/>
      <c r="AO33" s="45"/>
      <c r="AP33" s="45"/>
      <c r="AQ33" s="45"/>
      <c r="AR33" s="47"/>
      <c r="AS33" s="45"/>
      <c r="AT33" s="45"/>
      <c r="AU33" s="45"/>
      <c r="AV33" s="45"/>
      <c r="AW33" s="45"/>
      <c r="AX33" s="45"/>
      <c r="AY33" s="45"/>
      <c r="AZ33" s="45"/>
      <c r="BE33" s="48"/>
    </row>
    <row r="34" s="2" customFormat="1" ht="6.96" customHeight="1">
      <c r="A34" s="36"/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7"/>
      <c r="BE34" s="29"/>
    </row>
    <row r="35" s="2" customFormat="1" ht="25.92" customHeight="1">
      <c r="A35" s="36"/>
      <c r="B35" s="37"/>
      <c r="C35" s="51"/>
      <c r="D35" s="52" t="s">
        <v>50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51</v>
      </c>
      <c r="U35" s="53"/>
      <c r="V35" s="53"/>
      <c r="W35" s="53"/>
      <c r="X35" s="55" t="s">
        <v>52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37"/>
      <c r="B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7"/>
      <c r="BE36" s="36"/>
    </row>
    <row r="37" s="2" customFormat="1" ht="14.4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1" customFormat="1" ht="14.4" customHeight="1">
      <c r="B38" s="20"/>
      <c r="AR38" s="20"/>
    </row>
    <row r="39" s="1" customFormat="1" ht="14.4" customHeight="1">
      <c r="B39" s="20"/>
      <c r="AR39" s="20"/>
    </row>
    <row r="40" s="1" customFormat="1" ht="14.4" customHeight="1">
      <c r="B40" s="20"/>
      <c r="AR40" s="20"/>
    </row>
    <row r="41" s="1" customFormat="1" ht="14.4" customHeight="1">
      <c r="B41" s="20"/>
      <c r="AR41" s="20"/>
    </row>
    <row r="42" s="1" customFormat="1" ht="14.4" customHeight="1">
      <c r="B42" s="20"/>
      <c r="AR42" s="20"/>
    </row>
    <row r="43" s="1" customFormat="1" ht="14.4" customHeight="1">
      <c r="B43" s="20"/>
      <c r="AR43" s="20"/>
    </row>
    <row r="44" s="1" customFormat="1" ht="14.4" customHeight="1">
      <c r="B44" s="20"/>
      <c r="AR44" s="20"/>
    </row>
    <row r="45" s="1" customFormat="1" ht="14.4" customHeight="1">
      <c r="B45" s="20"/>
      <c r="AR45" s="20"/>
    </row>
    <row r="46" s="1" customFormat="1" ht="14.4" customHeight="1">
      <c r="B46" s="20"/>
      <c r="AR46" s="20"/>
    </row>
    <row r="47" s="1" customFormat="1" ht="14.4" customHeight="1">
      <c r="B47" s="20"/>
      <c r="AR47" s="20"/>
    </row>
    <row r="48" s="1" customFormat="1" ht="14.4" customHeight="1">
      <c r="B48" s="20"/>
      <c r="AR48" s="20"/>
    </row>
    <row r="49" s="2" customFormat="1" ht="14.4" customHeight="1">
      <c r="B49" s="58"/>
      <c r="D49" s="59" t="s">
        <v>53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54</v>
      </c>
      <c r="AI49" s="60"/>
      <c r="AJ49" s="60"/>
      <c r="AK49" s="60"/>
      <c r="AL49" s="60"/>
      <c r="AM49" s="60"/>
      <c r="AN49" s="60"/>
      <c r="AO49" s="60"/>
      <c r="AR49" s="58"/>
    </row>
    <row r="50">
      <c r="B50" s="20"/>
      <c r="AR50" s="20"/>
    </row>
    <row r="51">
      <c r="B51" s="20"/>
      <c r="AR51" s="20"/>
    </row>
    <row r="52">
      <c r="B52" s="20"/>
      <c r="AR52" s="20"/>
    </row>
    <row r="53">
      <c r="B53" s="20"/>
      <c r="AR53" s="20"/>
    </row>
    <row r="54">
      <c r="B54" s="20"/>
      <c r="AR54" s="20"/>
    </row>
    <row r="55">
      <c r="B55" s="20"/>
      <c r="AR55" s="20"/>
    </row>
    <row r="56">
      <c r="B56" s="20"/>
      <c r="AR56" s="20"/>
    </row>
    <row r="57">
      <c r="B57" s="20"/>
      <c r="AR57" s="20"/>
    </row>
    <row r="58">
      <c r="B58" s="20"/>
      <c r="AR58" s="20"/>
    </row>
    <row r="59">
      <c r="B59" s="20"/>
      <c r="AR59" s="20"/>
    </row>
    <row r="60" s="2" customFormat="1">
      <c r="A60" s="36"/>
      <c r="B60" s="37"/>
      <c r="C60" s="36"/>
      <c r="D60" s="61" t="s">
        <v>55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56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55</v>
      </c>
      <c r="AI60" s="39"/>
      <c r="AJ60" s="39"/>
      <c r="AK60" s="39"/>
      <c r="AL60" s="39"/>
      <c r="AM60" s="61" t="s">
        <v>56</v>
      </c>
      <c r="AN60" s="39"/>
      <c r="AO60" s="39"/>
      <c r="AP60" s="36"/>
      <c r="AQ60" s="36"/>
      <c r="AR60" s="37"/>
      <c r="BE60" s="36"/>
    </row>
    <row r="61">
      <c r="B61" s="20"/>
      <c r="AR61" s="20"/>
    </row>
    <row r="62">
      <c r="B62" s="20"/>
      <c r="AR62" s="20"/>
    </row>
    <row r="63">
      <c r="B63" s="20"/>
      <c r="AR63" s="20"/>
    </row>
    <row r="64" s="2" customFormat="1">
      <c r="A64" s="36"/>
      <c r="B64" s="37"/>
      <c r="C64" s="36"/>
      <c r="D64" s="59" t="s">
        <v>57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9" t="s">
        <v>58</v>
      </c>
      <c r="AI64" s="62"/>
      <c r="AJ64" s="62"/>
      <c r="AK64" s="62"/>
      <c r="AL64" s="62"/>
      <c r="AM64" s="62"/>
      <c r="AN64" s="62"/>
      <c r="AO64" s="62"/>
      <c r="AP64" s="36"/>
      <c r="AQ64" s="36"/>
      <c r="AR64" s="37"/>
      <c r="BE64" s="36"/>
    </row>
    <row r="65">
      <c r="B65" s="20"/>
      <c r="AR65" s="20"/>
    </row>
    <row r="66">
      <c r="B66" s="20"/>
      <c r="AR66" s="20"/>
    </row>
    <row r="67">
      <c r="B67" s="20"/>
      <c r="AR67" s="20"/>
    </row>
    <row r="68">
      <c r="B68" s="20"/>
      <c r="AR68" s="20"/>
    </row>
    <row r="69">
      <c r="B69" s="20"/>
      <c r="AR69" s="20"/>
    </row>
    <row r="70">
      <c r="B70" s="20"/>
      <c r="AR70" s="20"/>
    </row>
    <row r="71">
      <c r="B71" s="20"/>
      <c r="AR71" s="20"/>
    </row>
    <row r="72">
      <c r="B72" s="20"/>
      <c r="AR72" s="20"/>
    </row>
    <row r="73">
      <c r="B73" s="20"/>
      <c r="AR73" s="20"/>
    </row>
    <row r="74">
      <c r="B74" s="20"/>
      <c r="AR74" s="20"/>
    </row>
    <row r="75" s="2" customFormat="1">
      <c r="A75" s="36"/>
      <c r="B75" s="37"/>
      <c r="C75" s="36"/>
      <c r="D75" s="61" t="s">
        <v>55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56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55</v>
      </c>
      <c r="AI75" s="39"/>
      <c r="AJ75" s="39"/>
      <c r="AK75" s="39"/>
      <c r="AL75" s="39"/>
      <c r="AM75" s="61" t="s">
        <v>56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37"/>
      <c r="BE77" s="36"/>
    </row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37"/>
      <c r="BE81" s="36"/>
    </row>
    <row r="82" s="2" customFormat="1" ht="24.96" customHeight="1">
      <c r="A82" s="36"/>
      <c r="B82" s="37"/>
      <c r="C82" s="21" t="s">
        <v>59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7"/>
      <c r="C84" s="30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089A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7"/>
      <c r="BE84" s="4"/>
    </row>
    <row r="85" s="5" customFormat="1" ht="36.96" customHeight="1">
      <c r="A85" s="5"/>
      <c r="B85" s="68"/>
      <c r="C85" s="69" t="s">
        <v>14</v>
      </c>
      <c r="D85" s="5"/>
      <c r="E85" s="5"/>
      <c r="F85" s="5"/>
      <c r="G85" s="5"/>
      <c r="H85" s="5"/>
      <c r="I85" s="5"/>
      <c r="J85" s="5"/>
      <c r="K85" s="5"/>
      <c r="L85" s="70" t="str">
        <f>K6</f>
        <v>Dve novostavby zariadení pre seniorov Trnkov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8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30" t="s">
        <v>18</v>
      </c>
      <c r="D87" s="36"/>
      <c r="E87" s="36"/>
      <c r="F87" s="36"/>
      <c r="G87" s="36"/>
      <c r="H87" s="36"/>
      <c r="I87" s="36"/>
      <c r="J87" s="36"/>
      <c r="K87" s="36"/>
      <c r="L87" s="71" t="str">
        <f>IF(K8="","",K8)</f>
        <v xml:space="preserve">k.ú. Trnkov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0" t="s">
        <v>20</v>
      </c>
      <c r="AJ87" s="36"/>
      <c r="AK87" s="36"/>
      <c r="AL87" s="36"/>
      <c r="AM87" s="72" t="str">
        <f>IF(AN8= "","",AN8)</f>
        <v>13. 9. 2024</v>
      </c>
      <c r="AN87" s="72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30" t="s">
        <v>22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ÚSVIT - ML, n.o.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0" t="s">
        <v>29</v>
      </c>
      <c r="AJ89" s="36"/>
      <c r="AK89" s="36"/>
      <c r="AL89" s="36"/>
      <c r="AM89" s="73" t="str">
        <f>IF(E17="","",E17)</f>
        <v xml:space="preserve">mkolektiv architektura s.r.o. </v>
      </c>
      <c r="AN89" s="4"/>
      <c r="AO89" s="4"/>
      <c r="AP89" s="4"/>
      <c r="AQ89" s="36"/>
      <c r="AR89" s="37"/>
      <c r="AS89" s="74" t="s">
        <v>60</v>
      </c>
      <c r="AT89" s="75"/>
      <c r="AU89" s="76"/>
      <c r="AV89" s="76"/>
      <c r="AW89" s="76"/>
      <c r="AX89" s="76"/>
      <c r="AY89" s="76"/>
      <c r="AZ89" s="76"/>
      <c r="BA89" s="76"/>
      <c r="BB89" s="76"/>
      <c r="BC89" s="76"/>
      <c r="BD89" s="77"/>
      <c r="BE89" s="36"/>
    </row>
    <row r="90" s="2" customFormat="1" ht="15.15" customHeight="1">
      <c r="A90" s="36"/>
      <c r="B90" s="37"/>
      <c r="C90" s="30" t="s">
        <v>27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0" t="s">
        <v>35</v>
      </c>
      <c r="AJ90" s="36"/>
      <c r="AK90" s="36"/>
      <c r="AL90" s="36"/>
      <c r="AM90" s="73" t="str">
        <f>IF(E20="","",E20)</f>
        <v>RF Management, s.r.o.</v>
      </c>
      <c r="AN90" s="4"/>
      <c r="AO90" s="4"/>
      <c r="AP90" s="4"/>
      <c r="AQ90" s="36"/>
      <c r="AR90" s="37"/>
      <c r="AS90" s="78"/>
      <c r="AT90" s="79"/>
      <c r="AU90" s="80"/>
      <c r="AV90" s="80"/>
      <c r="AW90" s="80"/>
      <c r="AX90" s="80"/>
      <c r="AY90" s="80"/>
      <c r="AZ90" s="80"/>
      <c r="BA90" s="80"/>
      <c r="BB90" s="80"/>
      <c r="BC90" s="80"/>
      <c r="BD90" s="81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8"/>
      <c r="AT91" s="79"/>
      <c r="AU91" s="80"/>
      <c r="AV91" s="80"/>
      <c r="AW91" s="80"/>
      <c r="AX91" s="80"/>
      <c r="AY91" s="80"/>
      <c r="AZ91" s="80"/>
      <c r="BA91" s="80"/>
      <c r="BB91" s="80"/>
      <c r="BC91" s="80"/>
      <c r="BD91" s="81"/>
      <c r="BE91" s="36"/>
    </row>
    <row r="92" s="2" customFormat="1" ht="29.28" customHeight="1">
      <c r="A92" s="36"/>
      <c r="B92" s="37"/>
      <c r="C92" s="82" t="s">
        <v>61</v>
      </c>
      <c r="D92" s="83"/>
      <c r="E92" s="83"/>
      <c r="F92" s="83"/>
      <c r="G92" s="83"/>
      <c r="H92" s="84"/>
      <c r="I92" s="85" t="s">
        <v>62</v>
      </c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6" t="s">
        <v>63</v>
      </c>
      <c r="AH92" s="83"/>
      <c r="AI92" s="83"/>
      <c r="AJ92" s="83"/>
      <c r="AK92" s="83"/>
      <c r="AL92" s="83"/>
      <c r="AM92" s="83"/>
      <c r="AN92" s="85" t="s">
        <v>64</v>
      </c>
      <c r="AO92" s="83"/>
      <c r="AP92" s="87"/>
      <c r="AQ92" s="88" t="s">
        <v>65</v>
      </c>
      <c r="AR92" s="37"/>
      <c r="AS92" s="89" t="s">
        <v>66</v>
      </c>
      <c r="AT92" s="90" t="s">
        <v>67</v>
      </c>
      <c r="AU92" s="90" t="s">
        <v>68</v>
      </c>
      <c r="AV92" s="90" t="s">
        <v>69</v>
      </c>
      <c r="AW92" s="90" t="s">
        <v>70</v>
      </c>
      <c r="AX92" s="90" t="s">
        <v>71</v>
      </c>
      <c r="AY92" s="90" t="s">
        <v>72</v>
      </c>
      <c r="AZ92" s="90" t="s">
        <v>73</v>
      </c>
      <c r="BA92" s="90" t="s">
        <v>74</v>
      </c>
      <c r="BB92" s="90" t="s">
        <v>75</v>
      </c>
      <c r="BC92" s="90" t="s">
        <v>76</v>
      </c>
      <c r="BD92" s="91" t="s">
        <v>77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92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4"/>
      <c r="BE93" s="36"/>
    </row>
    <row r="94" s="6" customFormat="1" ht="32.4" customHeight="1">
      <c r="A94" s="6"/>
      <c r="B94" s="95"/>
      <c r="C94" s="96" t="s">
        <v>78</v>
      </c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8">
        <f>ROUND(AG95+AG97,2)</f>
        <v>0</v>
      </c>
      <c r="AH94" s="98"/>
      <c r="AI94" s="98"/>
      <c r="AJ94" s="98"/>
      <c r="AK94" s="98"/>
      <c r="AL94" s="98"/>
      <c r="AM94" s="98"/>
      <c r="AN94" s="99">
        <f>SUM(AG94,AT94)</f>
        <v>0</v>
      </c>
      <c r="AO94" s="99"/>
      <c r="AP94" s="99"/>
      <c r="AQ94" s="100" t="s">
        <v>1</v>
      </c>
      <c r="AR94" s="95"/>
      <c r="AS94" s="101">
        <f>ROUND(AS95+AS97,2)</f>
        <v>0</v>
      </c>
      <c r="AT94" s="102">
        <f>ROUND(SUM(AV94:AW94),2)</f>
        <v>0</v>
      </c>
      <c r="AU94" s="103">
        <f>ROUND(AU95+AU97,5)</f>
        <v>0</v>
      </c>
      <c r="AV94" s="102">
        <f>ROUND(AZ94*L29,2)</f>
        <v>0</v>
      </c>
      <c r="AW94" s="102">
        <f>ROUND(BA94*L30,2)</f>
        <v>0</v>
      </c>
      <c r="AX94" s="102">
        <f>ROUND(BB94*L29,2)</f>
        <v>0</v>
      </c>
      <c r="AY94" s="102">
        <f>ROUND(BC94*L30,2)</f>
        <v>0</v>
      </c>
      <c r="AZ94" s="102">
        <f>ROUND(AZ95+AZ97,2)</f>
        <v>0</v>
      </c>
      <c r="BA94" s="102">
        <f>ROUND(BA95+BA97,2)</f>
        <v>0</v>
      </c>
      <c r="BB94" s="102">
        <f>ROUND(BB95+BB97,2)</f>
        <v>0</v>
      </c>
      <c r="BC94" s="102">
        <f>ROUND(BC95+BC97,2)</f>
        <v>0</v>
      </c>
      <c r="BD94" s="104">
        <f>ROUND(BD95+BD97,2)</f>
        <v>0</v>
      </c>
      <c r="BE94" s="6"/>
      <c r="BS94" s="105" t="s">
        <v>79</v>
      </c>
      <c r="BT94" s="105" t="s">
        <v>80</v>
      </c>
      <c r="BU94" s="106" t="s">
        <v>81</v>
      </c>
      <c r="BV94" s="105" t="s">
        <v>82</v>
      </c>
      <c r="BW94" s="105" t="s">
        <v>4</v>
      </c>
      <c r="BX94" s="105" t="s">
        <v>83</v>
      </c>
      <c r="CL94" s="105" t="s">
        <v>1</v>
      </c>
    </row>
    <row r="95" s="7" customFormat="1" ht="16.5" customHeight="1">
      <c r="A95" s="7"/>
      <c r="B95" s="107"/>
      <c r="C95" s="108"/>
      <c r="D95" s="109" t="s">
        <v>84</v>
      </c>
      <c r="E95" s="109"/>
      <c r="F95" s="109"/>
      <c r="G95" s="109"/>
      <c r="H95" s="109"/>
      <c r="I95" s="110"/>
      <c r="J95" s="109" t="s">
        <v>85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ROUND(AG96,2)</f>
        <v>0</v>
      </c>
      <c r="AH95" s="110"/>
      <c r="AI95" s="110"/>
      <c r="AJ95" s="110"/>
      <c r="AK95" s="110"/>
      <c r="AL95" s="110"/>
      <c r="AM95" s="110"/>
      <c r="AN95" s="112">
        <f>SUM(AG95,AT95)</f>
        <v>0</v>
      </c>
      <c r="AO95" s="110"/>
      <c r="AP95" s="110"/>
      <c r="AQ95" s="113" t="s">
        <v>86</v>
      </c>
      <c r="AR95" s="107"/>
      <c r="AS95" s="114">
        <f>ROUND(AS96,2)</f>
        <v>0</v>
      </c>
      <c r="AT95" s="115">
        <f>ROUND(SUM(AV95:AW95),2)</f>
        <v>0</v>
      </c>
      <c r="AU95" s="116">
        <f>ROUND(AU96,5)</f>
        <v>0</v>
      </c>
      <c r="AV95" s="115">
        <f>ROUND(AZ95*L29,2)</f>
        <v>0</v>
      </c>
      <c r="AW95" s="115">
        <f>ROUND(BA95*L30,2)</f>
        <v>0</v>
      </c>
      <c r="AX95" s="115">
        <f>ROUND(BB95*L29,2)</f>
        <v>0</v>
      </c>
      <c r="AY95" s="115">
        <f>ROUND(BC95*L30,2)</f>
        <v>0</v>
      </c>
      <c r="AZ95" s="115">
        <f>ROUND(AZ96,2)</f>
        <v>0</v>
      </c>
      <c r="BA95" s="115">
        <f>ROUND(BA96,2)</f>
        <v>0</v>
      </c>
      <c r="BB95" s="115">
        <f>ROUND(BB96,2)</f>
        <v>0</v>
      </c>
      <c r="BC95" s="115">
        <f>ROUND(BC96,2)</f>
        <v>0</v>
      </c>
      <c r="BD95" s="117">
        <f>ROUND(BD96,2)</f>
        <v>0</v>
      </c>
      <c r="BE95" s="7"/>
      <c r="BS95" s="118" t="s">
        <v>79</v>
      </c>
      <c r="BT95" s="118" t="s">
        <v>87</v>
      </c>
      <c r="BU95" s="118" t="s">
        <v>81</v>
      </c>
      <c r="BV95" s="118" t="s">
        <v>82</v>
      </c>
      <c r="BW95" s="118" t="s">
        <v>88</v>
      </c>
      <c r="BX95" s="118" t="s">
        <v>4</v>
      </c>
      <c r="CL95" s="118" t="s">
        <v>1</v>
      </c>
      <c r="CM95" s="118" t="s">
        <v>80</v>
      </c>
    </row>
    <row r="96" s="4" customFormat="1" ht="16.5" customHeight="1">
      <c r="A96" s="119" t="s">
        <v>89</v>
      </c>
      <c r="B96" s="67"/>
      <c r="C96" s="10"/>
      <c r="D96" s="10"/>
      <c r="E96" s="120" t="s">
        <v>90</v>
      </c>
      <c r="F96" s="120"/>
      <c r="G96" s="120"/>
      <c r="H96" s="120"/>
      <c r="I96" s="120"/>
      <c r="J96" s="10"/>
      <c r="K96" s="120" t="s">
        <v>91</v>
      </c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1">
        <f>'SO 01.6 - OBJEKT ZARIADEN...'!J32</f>
        <v>0</v>
      </c>
      <c r="AH96" s="10"/>
      <c r="AI96" s="10"/>
      <c r="AJ96" s="10"/>
      <c r="AK96" s="10"/>
      <c r="AL96" s="10"/>
      <c r="AM96" s="10"/>
      <c r="AN96" s="121">
        <f>SUM(AG96,AT96)</f>
        <v>0</v>
      </c>
      <c r="AO96" s="10"/>
      <c r="AP96" s="10"/>
      <c r="AQ96" s="122" t="s">
        <v>92</v>
      </c>
      <c r="AR96" s="67"/>
      <c r="AS96" s="123">
        <v>0</v>
      </c>
      <c r="AT96" s="124">
        <f>ROUND(SUM(AV96:AW96),2)</f>
        <v>0</v>
      </c>
      <c r="AU96" s="125">
        <f>'SO 01.6 - OBJEKT ZARIADEN...'!P123</f>
        <v>0</v>
      </c>
      <c r="AV96" s="124">
        <f>'SO 01.6 - OBJEKT ZARIADEN...'!J35</f>
        <v>0</v>
      </c>
      <c r="AW96" s="124">
        <f>'SO 01.6 - OBJEKT ZARIADEN...'!J36</f>
        <v>0</v>
      </c>
      <c r="AX96" s="124">
        <f>'SO 01.6 - OBJEKT ZARIADEN...'!J37</f>
        <v>0</v>
      </c>
      <c r="AY96" s="124">
        <f>'SO 01.6 - OBJEKT ZARIADEN...'!J38</f>
        <v>0</v>
      </c>
      <c r="AZ96" s="124">
        <f>'SO 01.6 - OBJEKT ZARIADEN...'!F35</f>
        <v>0</v>
      </c>
      <c r="BA96" s="124">
        <f>'SO 01.6 - OBJEKT ZARIADEN...'!F36</f>
        <v>0</v>
      </c>
      <c r="BB96" s="124">
        <f>'SO 01.6 - OBJEKT ZARIADEN...'!F37</f>
        <v>0</v>
      </c>
      <c r="BC96" s="124">
        <f>'SO 01.6 - OBJEKT ZARIADEN...'!F38</f>
        <v>0</v>
      </c>
      <c r="BD96" s="126">
        <f>'SO 01.6 - OBJEKT ZARIADEN...'!F39</f>
        <v>0</v>
      </c>
      <c r="BE96" s="4"/>
      <c r="BT96" s="25" t="s">
        <v>93</v>
      </c>
      <c r="BV96" s="25" t="s">
        <v>82</v>
      </c>
      <c r="BW96" s="25" t="s">
        <v>94</v>
      </c>
      <c r="BX96" s="25" t="s">
        <v>88</v>
      </c>
      <c r="CL96" s="25" t="s">
        <v>1</v>
      </c>
    </row>
    <row r="97" s="7" customFormat="1" ht="16.5" customHeight="1">
      <c r="A97" s="7"/>
      <c r="B97" s="107"/>
      <c r="C97" s="108"/>
      <c r="D97" s="109" t="s">
        <v>95</v>
      </c>
      <c r="E97" s="109"/>
      <c r="F97" s="109"/>
      <c r="G97" s="109"/>
      <c r="H97" s="109"/>
      <c r="I97" s="110"/>
      <c r="J97" s="109" t="s">
        <v>85</v>
      </c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11">
        <f>ROUND(AG98,2)</f>
        <v>0</v>
      </c>
      <c r="AH97" s="110"/>
      <c r="AI97" s="110"/>
      <c r="AJ97" s="110"/>
      <c r="AK97" s="110"/>
      <c r="AL97" s="110"/>
      <c r="AM97" s="110"/>
      <c r="AN97" s="112">
        <f>SUM(AG97,AT97)</f>
        <v>0</v>
      </c>
      <c r="AO97" s="110"/>
      <c r="AP97" s="110"/>
      <c r="AQ97" s="113" t="s">
        <v>86</v>
      </c>
      <c r="AR97" s="107"/>
      <c r="AS97" s="114">
        <f>ROUND(AS98,2)</f>
        <v>0</v>
      </c>
      <c r="AT97" s="115">
        <f>ROUND(SUM(AV97:AW97),2)</f>
        <v>0</v>
      </c>
      <c r="AU97" s="116">
        <f>ROUND(AU98,5)</f>
        <v>0</v>
      </c>
      <c r="AV97" s="115">
        <f>ROUND(AZ97*L29,2)</f>
        <v>0</v>
      </c>
      <c r="AW97" s="115">
        <f>ROUND(BA97*L30,2)</f>
        <v>0</v>
      </c>
      <c r="AX97" s="115">
        <f>ROUND(BB97*L29,2)</f>
        <v>0</v>
      </c>
      <c r="AY97" s="115">
        <f>ROUND(BC97*L30,2)</f>
        <v>0</v>
      </c>
      <c r="AZ97" s="115">
        <f>ROUND(AZ98,2)</f>
        <v>0</v>
      </c>
      <c r="BA97" s="115">
        <f>ROUND(BA98,2)</f>
        <v>0</v>
      </c>
      <c r="BB97" s="115">
        <f>ROUND(BB98,2)</f>
        <v>0</v>
      </c>
      <c r="BC97" s="115">
        <f>ROUND(BC98,2)</f>
        <v>0</v>
      </c>
      <c r="BD97" s="117">
        <f>ROUND(BD98,2)</f>
        <v>0</v>
      </c>
      <c r="BE97" s="7"/>
      <c r="BS97" s="118" t="s">
        <v>79</v>
      </c>
      <c r="BT97" s="118" t="s">
        <v>87</v>
      </c>
      <c r="BU97" s="118" t="s">
        <v>81</v>
      </c>
      <c r="BV97" s="118" t="s">
        <v>82</v>
      </c>
      <c r="BW97" s="118" t="s">
        <v>96</v>
      </c>
      <c r="BX97" s="118" t="s">
        <v>4</v>
      </c>
      <c r="CL97" s="118" t="s">
        <v>1</v>
      </c>
      <c r="CM97" s="118" t="s">
        <v>80</v>
      </c>
    </row>
    <row r="98" s="4" customFormat="1" ht="16.5" customHeight="1">
      <c r="A98" s="119" t="s">
        <v>89</v>
      </c>
      <c r="B98" s="67"/>
      <c r="C98" s="10"/>
      <c r="D98" s="10"/>
      <c r="E98" s="120" t="s">
        <v>97</v>
      </c>
      <c r="F98" s="120"/>
      <c r="G98" s="120"/>
      <c r="H98" s="120"/>
      <c r="I98" s="120"/>
      <c r="J98" s="10"/>
      <c r="K98" s="120" t="s">
        <v>91</v>
      </c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1">
        <f>'SO 02.6 - OBJEKT ZARIADEN...'!J32</f>
        <v>0</v>
      </c>
      <c r="AH98" s="10"/>
      <c r="AI98" s="10"/>
      <c r="AJ98" s="10"/>
      <c r="AK98" s="10"/>
      <c r="AL98" s="10"/>
      <c r="AM98" s="10"/>
      <c r="AN98" s="121">
        <f>SUM(AG98,AT98)</f>
        <v>0</v>
      </c>
      <c r="AO98" s="10"/>
      <c r="AP98" s="10"/>
      <c r="AQ98" s="122" t="s">
        <v>92</v>
      </c>
      <c r="AR98" s="67"/>
      <c r="AS98" s="127">
        <v>0</v>
      </c>
      <c r="AT98" s="128">
        <f>ROUND(SUM(AV98:AW98),2)</f>
        <v>0</v>
      </c>
      <c r="AU98" s="129">
        <f>'SO 02.6 - OBJEKT ZARIADEN...'!P123</f>
        <v>0</v>
      </c>
      <c r="AV98" s="128">
        <f>'SO 02.6 - OBJEKT ZARIADEN...'!J35</f>
        <v>0</v>
      </c>
      <c r="AW98" s="128">
        <f>'SO 02.6 - OBJEKT ZARIADEN...'!J36</f>
        <v>0</v>
      </c>
      <c r="AX98" s="128">
        <f>'SO 02.6 - OBJEKT ZARIADEN...'!J37</f>
        <v>0</v>
      </c>
      <c r="AY98" s="128">
        <f>'SO 02.6 - OBJEKT ZARIADEN...'!J38</f>
        <v>0</v>
      </c>
      <c r="AZ98" s="128">
        <f>'SO 02.6 - OBJEKT ZARIADEN...'!F35</f>
        <v>0</v>
      </c>
      <c r="BA98" s="128">
        <f>'SO 02.6 - OBJEKT ZARIADEN...'!F36</f>
        <v>0</v>
      </c>
      <c r="BB98" s="128">
        <f>'SO 02.6 - OBJEKT ZARIADEN...'!F37</f>
        <v>0</v>
      </c>
      <c r="BC98" s="128">
        <f>'SO 02.6 - OBJEKT ZARIADEN...'!F38</f>
        <v>0</v>
      </c>
      <c r="BD98" s="130">
        <f>'SO 02.6 - OBJEKT ZARIADEN...'!F39</f>
        <v>0</v>
      </c>
      <c r="BE98" s="4"/>
      <c r="BT98" s="25" t="s">
        <v>93</v>
      </c>
      <c r="BV98" s="25" t="s">
        <v>82</v>
      </c>
      <c r="BW98" s="25" t="s">
        <v>98</v>
      </c>
      <c r="BX98" s="25" t="s">
        <v>96</v>
      </c>
      <c r="CL98" s="25" t="s">
        <v>1</v>
      </c>
    </row>
    <row r="99" s="2" customFormat="1" ht="30" customHeight="1">
      <c r="A99" s="36"/>
      <c r="B99" s="37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7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</row>
    <row r="100" s="2" customFormat="1" ht="6.96" customHeight="1">
      <c r="A100" s="36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37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</row>
  </sheetData>
  <mergeCells count="54">
    <mergeCell ref="L85:AO85"/>
    <mergeCell ref="AM87:AN87"/>
    <mergeCell ref="AM89:AP89"/>
    <mergeCell ref="AS89:AT91"/>
    <mergeCell ref="AM90:AP90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K96:AF96"/>
    <mergeCell ref="AN96:AP96"/>
    <mergeCell ref="AG96:AM96"/>
    <mergeCell ref="E96:I96"/>
    <mergeCell ref="D97:H97"/>
    <mergeCell ref="J97:AF97"/>
    <mergeCell ref="AN97:AP97"/>
    <mergeCell ref="AG97:AM97"/>
    <mergeCell ref="AG98:AM98"/>
    <mergeCell ref="AN98:AP98"/>
    <mergeCell ref="E98:I98"/>
    <mergeCell ref="K98:AF98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96" location="'SO 01.6 - OBJEKT ZARIADEN...'!C2" display="/"/>
    <hyperlink ref="A98" location="'SO 02.6 - OBJEKT ZARIADE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="1" customFormat="1" ht="24.96" customHeight="1">
      <c r="B4" s="20"/>
      <c r="D4" s="21" t="s">
        <v>99</v>
      </c>
      <c r="L4" s="20"/>
      <c r="M4" s="131" t="s">
        <v>9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14</v>
      </c>
      <c r="L6" s="20"/>
    </row>
    <row r="7" s="1" customFormat="1" ht="16.5" customHeight="1">
      <c r="B7" s="20"/>
      <c r="E7" s="132" t="str">
        <f>'Rekapitulácia stavby'!K6</f>
        <v>Dve novostavby zariadení pre seniorov Trnkov</v>
      </c>
      <c r="F7" s="30"/>
      <c r="G7" s="30"/>
      <c r="H7" s="30"/>
      <c r="L7" s="20"/>
    </row>
    <row r="8" s="1" customFormat="1" ht="12" customHeight="1">
      <c r="B8" s="20"/>
      <c r="D8" s="30" t="s">
        <v>100</v>
      </c>
      <c r="L8" s="20"/>
    </row>
    <row r="9" s="2" customFormat="1" ht="16.5" customHeight="1">
      <c r="A9" s="36"/>
      <c r="B9" s="37"/>
      <c r="C9" s="36"/>
      <c r="D9" s="36"/>
      <c r="E9" s="132" t="s">
        <v>101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37"/>
      <c r="C10" s="36"/>
      <c r="D10" s="30" t="s">
        <v>102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6.5" customHeight="1">
      <c r="A11" s="36"/>
      <c r="B11" s="37"/>
      <c r="C11" s="36"/>
      <c r="D11" s="36"/>
      <c r="E11" s="70" t="s">
        <v>103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2" customHeight="1">
      <c r="A13" s="36"/>
      <c r="B13" s="37"/>
      <c r="C13" s="36"/>
      <c r="D13" s="30" t="s">
        <v>16</v>
      </c>
      <c r="E13" s="36"/>
      <c r="F13" s="25" t="s">
        <v>1</v>
      </c>
      <c r="G13" s="36"/>
      <c r="H13" s="36"/>
      <c r="I13" s="30" t="s">
        <v>17</v>
      </c>
      <c r="J13" s="25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18</v>
      </c>
      <c r="E14" s="36"/>
      <c r="F14" s="25" t="s">
        <v>19</v>
      </c>
      <c r="G14" s="36"/>
      <c r="H14" s="36"/>
      <c r="I14" s="30" t="s">
        <v>20</v>
      </c>
      <c r="J14" s="72" t="str">
        <f>'Rekapitulácia stavby'!AN8</f>
        <v>13. 9. 2024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2" customHeight="1">
      <c r="A16" s="36"/>
      <c r="B16" s="37"/>
      <c r="C16" s="36"/>
      <c r="D16" s="30" t="s">
        <v>22</v>
      </c>
      <c r="E16" s="36"/>
      <c r="F16" s="36"/>
      <c r="G16" s="36"/>
      <c r="H16" s="36"/>
      <c r="I16" s="30" t="s">
        <v>23</v>
      </c>
      <c r="J16" s="25" t="s">
        <v>24</v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8" customHeight="1">
      <c r="A17" s="36"/>
      <c r="B17" s="37"/>
      <c r="C17" s="36"/>
      <c r="D17" s="36"/>
      <c r="E17" s="25" t="s">
        <v>25</v>
      </c>
      <c r="F17" s="36"/>
      <c r="G17" s="36"/>
      <c r="H17" s="36"/>
      <c r="I17" s="30" t="s">
        <v>26</v>
      </c>
      <c r="J17" s="25" t="s">
        <v>1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2" customHeight="1">
      <c r="A19" s="36"/>
      <c r="B19" s="37"/>
      <c r="C19" s="36"/>
      <c r="D19" s="30" t="s">
        <v>27</v>
      </c>
      <c r="E19" s="36"/>
      <c r="F19" s="36"/>
      <c r="G19" s="36"/>
      <c r="H19" s="36"/>
      <c r="I19" s="30" t="s">
        <v>23</v>
      </c>
      <c r="J19" s="31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8" customHeight="1">
      <c r="A20" s="36"/>
      <c r="B20" s="37"/>
      <c r="C20" s="36"/>
      <c r="D20" s="36"/>
      <c r="E20" s="31" t="str">
        <f>'Rekapitulácia stavby'!E14</f>
        <v>Vyplň údaj</v>
      </c>
      <c r="F20" s="25"/>
      <c r="G20" s="25"/>
      <c r="H20" s="25"/>
      <c r="I20" s="30" t="s">
        <v>26</v>
      </c>
      <c r="J20" s="31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2" customHeight="1">
      <c r="A22" s="36"/>
      <c r="B22" s="37"/>
      <c r="C22" s="36"/>
      <c r="D22" s="30" t="s">
        <v>29</v>
      </c>
      <c r="E22" s="36"/>
      <c r="F22" s="36"/>
      <c r="G22" s="36"/>
      <c r="H22" s="36"/>
      <c r="I22" s="30" t="s">
        <v>23</v>
      </c>
      <c r="J22" s="25" t="s">
        <v>30</v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8" customHeight="1">
      <c r="A23" s="36"/>
      <c r="B23" s="37"/>
      <c r="C23" s="36"/>
      <c r="D23" s="36"/>
      <c r="E23" s="25" t="s">
        <v>31</v>
      </c>
      <c r="F23" s="36"/>
      <c r="G23" s="36"/>
      <c r="H23" s="36"/>
      <c r="I23" s="30" t="s">
        <v>26</v>
      </c>
      <c r="J23" s="25" t="s">
        <v>32</v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12" customHeight="1">
      <c r="A25" s="36"/>
      <c r="B25" s="37"/>
      <c r="C25" s="36"/>
      <c r="D25" s="30" t="s">
        <v>35</v>
      </c>
      <c r="E25" s="36"/>
      <c r="F25" s="36"/>
      <c r="G25" s="36"/>
      <c r="H25" s="36"/>
      <c r="I25" s="30" t="s">
        <v>23</v>
      </c>
      <c r="J25" s="25" t="s">
        <v>36</v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8" customHeight="1">
      <c r="A26" s="36"/>
      <c r="B26" s="37"/>
      <c r="C26" s="36"/>
      <c r="D26" s="36"/>
      <c r="E26" s="25" t="s">
        <v>37</v>
      </c>
      <c r="F26" s="36"/>
      <c r="G26" s="36"/>
      <c r="H26" s="36"/>
      <c r="I26" s="30" t="s">
        <v>26</v>
      </c>
      <c r="J26" s="25" t="s">
        <v>1</v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12" customHeight="1">
      <c r="A28" s="36"/>
      <c r="B28" s="37"/>
      <c r="C28" s="36"/>
      <c r="D28" s="30" t="s">
        <v>38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8" customFormat="1" ht="35.25" customHeight="1">
      <c r="A29" s="133"/>
      <c r="B29" s="134"/>
      <c r="C29" s="133"/>
      <c r="D29" s="133"/>
      <c r="E29" s="34" t="s">
        <v>39</v>
      </c>
      <c r="F29" s="34"/>
      <c r="G29" s="34"/>
      <c r="H29" s="34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6" t="s">
        <v>40</v>
      </c>
      <c r="E32" s="36"/>
      <c r="F32" s="36"/>
      <c r="G32" s="36"/>
      <c r="H32" s="36"/>
      <c r="I32" s="36"/>
      <c r="J32" s="99">
        <f>ROUND(J123,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42</v>
      </c>
      <c r="G34" s="36"/>
      <c r="H34" s="36"/>
      <c r="I34" s="41" t="s">
        <v>41</v>
      </c>
      <c r="J34" s="41" t="s">
        <v>43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7" t="s">
        <v>44</v>
      </c>
      <c r="E35" s="43" t="s">
        <v>45</v>
      </c>
      <c r="F35" s="138">
        <f>ROUND((SUM(BE123:BE242)),  2)</f>
        <v>0</v>
      </c>
      <c r="G35" s="139"/>
      <c r="H35" s="139"/>
      <c r="I35" s="140">
        <v>0.23000000000000001</v>
      </c>
      <c r="J35" s="138">
        <f>ROUND(((SUM(BE123:BE242))*I35),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43" t="s">
        <v>46</v>
      </c>
      <c r="F36" s="138">
        <f>ROUND((SUM(BF123:BF242)),  2)</f>
        <v>0</v>
      </c>
      <c r="G36" s="139"/>
      <c r="H36" s="139"/>
      <c r="I36" s="140">
        <v>0.23000000000000001</v>
      </c>
      <c r="J36" s="138">
        <f>ROUND(((SUM(BF123:BF242))*I36),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47</v>
      </c>
      <c r="F37" s="141">
        <f>ROUND((SUM(BG123:BG242)),  2)</f>
        <v>0</v>
      </c>
      <c r="G37" s="36"/>
      <c r="H37" s="36"/>
      <c r="I37" s="142">
        <v>0.23000000000000001</v>
      </c>
      <c r="J37" s="14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30" t="s">
        <v>48</v>
      </c>
      <c r="F38" s="141">
        <f>ROUND((SUM(BH123:BH242)),  2)</f>
        <v>0</v>
      </c>
      <c r="G38" s="36"/>
      <c r="H38" s="36"/>
      <c r="I38" s="142">
        <v>0.23000000000000001</v>
      </c>
      <c r="J38" s="141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49</v>
      </c>
      <c r="F39" s="138">
        <f>ROUND((SUM(BI123:BI242)),  2)</f>
        <v>0</v>
      </c>
      <c r="G39" s="139"/>
      <c r="H39" s="139"/>
      <c r="I39" s="140">
        <v>0</v>
      </c>
      <c r="J39" s="138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43"/>
      <c r="D41" s="144" t="s">
        <v>50</v>
      </c>
      <c r="E41" s="84"/>
      <c r="F41" s="84"/>
      <c r="G41" s="145" t="s">
        <v>51</v>
      </c>
      <c r="H41" s="146" t="s">
        <v>52</v>
      </c>
      <c r="I41" s="84"/>
      <c r="J41" s="147">
        <f>SUM(J32:J39)</f>
        <v>0</v>
      </c>
      <c r="K41" s="148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8"/>
      <c r="D50" s="59" t="s">
        <v>53</v>
      </c>
      <c r="E50" s="60"/>
      <c r="F50" s="60"/>
      <c r="G50" s="59" t="s">
        <v>54</v>
      </c>
      <c r="H50" s="60"/>
      <c r="I50" s="60"/>
      <c r="J50" s="60"/>
      <c r="K50" s="60"/>
      <c r="L50" s="58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61" t="s">
        <v>55</v>
      </c>
      <c r="E61" s="39"/>
      <c r="F61" s="149" t="s">
        <v>56</v>
      </c>
      <c r="G61" s="61" t="s">
        <v>55</v>
      </c>
      <c r="H61" s="39"/>
      <c r="I61" s="39"/>
      <c r="J61" s="150" t="s">
        <v>56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9" t="s">
        <v>57</v>
      </c>
      <c r="E65" s="62"/>
      <c r="F65" s="62"/>
      <c r="G65" s="59" t="s">
        <v>58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61" t="s">
        <v>55</v>
      </c>
      <c r="E76" s="39"/>
      <c r="F76" s="149" t="s">
        <v>56</v>
      </c>
      <c r="G76" s="61" t="s">
        <v>55</v>
      </c>
      <c r="H76" s="39"/>
      <c r="I76" s="39"/>
      <c r="J76" s="150" t="s">
        <v>56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104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14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2" t="str">
        <f>E7</f>
        <v>Dve novostavby zariadení pre seniorov Trnkov</v>
      </c>
      <c r="F85" s="30"/>
      <c r="G85" s="30"/>
      <c r="H85" s="30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20"/>
      <c r="C86" s="30" t="s">
        <v>100</v>
      </c>
      <c r="L86" s="20"/>
    </row>
    <row r="87" s="2" customFormat="1" ht="16.5" customHeight="1">
      <c r="A87" s="36"/>
      <c r="B87" s="37"/>
      <c r="C87" s="36"/>
      <c r="D87" s="36"/>
      <c r="E87" s="132" t="s">
        <v>101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30" t="s">
        <v>102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SO 01.6 - OBJEKT ZARIADENIA INTERIÉRU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30" t="s">
        <v>18</v>
      </c>
      <c r="D91" s="36"/>
      <c r="E91" s="36"/>
      <c r="F91" s="25" t="str">
        <f>F14</f>
        <v xml:space="preserve">k.ú. Trnkov </v>
      </c>
      <c r="G91" s="36"/>
      <c r="H91" s="36"/>
      <c r="I91" s="30" t="s">
        <v>20</v>
      </c>
      <c r="J91" s="72" t="str">
        <f>IF(J14="","",J14)</f>
        <v>13. 9. 2024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25.65" customHeight="1">
      <c r="A93" s="36"/>
      <c r="B93" s="37"/>
      <c r="C93" s="30" t="s">
        <v>22</v>
      </c>
      <c r="D93" s="36"/>
      <c r="E93" s="36"/>
      <c r="F93" s="25" t="str">
        <f>E17</f>
        <v>ÚSVIT - ML, n.o.</v>
      </c>
      <c r="G93" s="36"/>
      <c r="H93" s="36"/>
      <c r="I93" s="30" t="s">
        <v>29</v>
      </c>
      <c r="J93" s="34" t="str">
        <f>E23</f>
        <v xml:space="preserve">mkolektiv architektura s.r.o.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5.65" customHeight="1">
      <c r="A94" s="36"/>
      <c r="B94" s="37"/>
      <c r="C94" s="30" t="s">
        <v>27</v>
      </c>
      <c r="D94" s="36"/>
      <c r="E94" s="36"/>
      <c r="F94" s="25" t="str">
        <f>IF(E20="","",E20)</f>
        <v>Vyplň údaj</v>
      </c>
      <c r="G94" s="36"/>
      <c r="H94" s="36"/>
      <c r="I94" s="30" t="s">
        <v>35</v>
      </c>
      <c r="J94" s="34" t="str">
        <f>E26</f>
        <v>RF Management, s.r.o.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51" t="s">
        <v>105</v>
      </c>
      <c r="D96" s="143"/>
      <c r="E96" s="143"/>
      <c r="F96" s="143"/>
      <c r="G96" s="143"/>
      <c r="H96" s="143"/>
      <c r="I96" s="143"/>
      <c r="J96" s="152" t="s">
        <v>106</v>
      </c>
      <c r="K96" s="143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53" t="s">
        <v>107</v>
      </c>
      <c r="D98" s="36"/>
      <c r="E98" s="36"/>
      <c r="F98" s="36"/>
      <c r="G98" s="36"/>
      <c r="H98" s="36"/>
      <c r="I98" s="36"/>
      <c r="J98" s="99">
        <f>J123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7" t="s">
        <v>108</v>
      </c>
    </row>
    <row r="99" s="9" customFormat="1" ht="24.96" customHeight="1">
      <c r="A99" s="9"/>
      <c r="B99" s="154"/>
      <c r="C99" s="9"/>
      <c r="D99" s="155" t="s">
        <v>109</v>
      </c>
      <c r="E99" s="156"/>
      <c r="F99" s="156"/>
      <c r="G99" s="156"/>
      <c r="H99" s="156"/>
      <c r="I99" s="156"/>
      <c r="J99" s="157">
        <f>J124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8"/>
      <c r="C100" s="10"/>
      <c r="D100" s="159" t="s">
        <v>110</v>
      </c>
      <c r="E100" s="160"/>
      <c r="F100" s="160"/>
      <c r="G100" s="160"/>
      <c r="H100" s="160"/>
      <c r="I100" s="160"/>
      <c r="J100" s="161">
        <f>J125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111</v>
      </c>
      <c r="E101" s="160"/>
      <c r="F101" s="160"/>
      <c r="G101" s="160"/>
      <c r="H101" s="160"/>
      <c r="I101" s="160"/>
      <c r="J101" s="161">
        <f>J223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6"/>
      <c r="B102" s="37"/>
      <c r="C102" s="36"/>
      <c r="D102" s="36"/>
      <c r="E102" s="36"/>
      <c r="F102" s="36"/>
      <c r="G102" s="36"/>
      <c r="H102" s="36"/>
      <c r="I102" s="36"/>
      <c r="J102" s="36"/>
      <c r="K102" s="36"/>
      <c r="L102" s="5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="2" customFormat="1" ht="6.96" customHeight="1">
      <c r="A103" s="36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5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="2" customFormat="1" ht="6.96" customHeight="1">
      <c r="A107" s="36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4.96" customHeight="1">
      <c r="A108" s="36"/>
      <c r="B108" s="37"/>
      <c r="C108" s="21" t="s">
        <v>112</v>
      </c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30" t="s">
        <v>14</v>
      </c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6.5" customHeight="1">
      <c r="A111" s="36"/>
      <c r="B111" s="37"/>
      <c r="C111" s="36"/>
      <c r="D111" s="36"/>
      <c r="E111" s="132" t="str">
        <f>E7</f>
        <v>Dve novostavby zariadení pre seniorov Trnkov</v>
      </c>
      <c r="F111" s="30"/>
      <c r="G111" s="30"/>
      <c r="H111" s="30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1" customFormat="1" ht="12" customHeight="1">
      <c r="B112" s="20"/>
      <c r="C112" s="30" t="s">
        <v>100</v>
      </c>
      <c r="L112" s="20"/>
    </row>
    <row r="113" s="2" customFormat="1" ht="16.5" customHeight="1">
      <c r="A113" s="36"/>
      <c r="B113" s="37"/>
      <c r="C113" s="36"/>
      <c r="D113" s="36"/>
      <c r="E113" s="132" t="s">
        <v>101</v>
      </c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102</v>
      </c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70" t="str">
        <f>E11</f>
        <v>SO 01.6 - OBJEKT ZARIADENIA INTERIÉRU</v>
      </c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18</v>
      </c>
      <c r="D117" s="36"/>
      <c r="E117" s="36"/>
      <c r="F117" s="25" t="str">
        <f>F14</f>
        <v xml:space="preserve">k.ú. Trnkov </v>
      </c>
      <c r="G117" s="36"/>
      <c r="H117" s="36"/>
      <c r="I117" s="30" t="s">
        <v>20</v>
      </c>
      <c r="J117" s="72" t="str">
        <f>IF(J14="","",J14)</f>
        <v>13. 9. 2024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5.65" customHeight="1">
      <c r="A119" s="36"/>
      <c r="B119" s="37"/>
      <c r="C119" s="30" t="s">
        <v>22</v>
      </c>
      <c r="D119" s="36"/>
      <c r="E119" s="36"/>
      <c r="F119" s="25" t="str">
        <f>E17</f>
        <v>ÚSVIT - ML, n.o.</v>
      </c>
      <c r="G119" s="36"/>
      <c r="H119" s="36"/>
      <c r="I119" s="30" t="s">
        <v>29</v>
      </c>
      <c r="J119" s="34" t="str">
        <f>E23</f>
        <v xml:space="preserve">mkolektiv architektura s.r.o. 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5.65" customHeight="1">
      <c r="A120" s="36"/>
      <c r="B120" s="37"/>
      <c r="C120" s="30" t="s">
        <v>27</v>
      </c>
      <c r="D120" s="36"/>
      <c r="E120" s="36"/>
      <c r="F120" s="25" t="str">
        <f>IF(E20="","",E20)</f>
        <v>Vyplň údaj</v>
      </c>
      <c r="G120" s="36"/>
      <c r="H120" s="36"/>
      <c r="I120" s="30" t="s">
        <v>35</v>
      </c>
      <c r="J120" s="34" t="str">
        <f>E26</f>
        <v>RF Management, s.r.o.</v>
      </c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0.32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11" customFormat="1" ht="29.28" customHeight="1">
      <c r="A122" s="162"/>
      <c r="B122" s="163"/>
      <c r="C122" s="164" t="s">
        <v>113</v>
      </c>
      <c r="D122" s="165" t="s">
        <v>65</v>
      </c>
      <c r="E122" s="165" t="s">
        <v>61</v>
      </c>
      <c r="F122" s="165" t="s">
        <v>62</v>
      </c>
      <c r="G122" s="165" t="s">
        <v>114</v>
      </c>
      <c r="H122" s="165" t="s">
        <v>115</v>
      </c>
      <c r="I122" s="165" t="s">
        <v>116</v>
      </c>
      <c r="J122" s="166" t="s">
        <v>106</v>
      </c>
      <c r="K122" s="167" t="s">
        <v>117</v>
      </c>
      <c r="L122" s="168"/>
      <c r="M122" s="89" t="s">
        <v>1</v>
      </c>
      <c r="N122" s="90" t="s">
        <v>44</v>
      </c>
      <c r="O122" s="90" t="s">
        <v>118</v>
      </c>
      <c r="P122" s="90" t="s">
        <v>119</v>
      </c>
      <c r="Q122" s="90" t="s">
        <v>120</v>
      </c>
      <c r="R122" s="90" t="s">
        <v>121</v>
      </c>
      <c r="S122" s="90" t="s">
        <v>122</v>
      </c>
      <c r="T122" s="91" t="s">
        <v>123</v>
      </c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</row>
    <row r="123" s="2" customFormat="1" ht="22.8" customHeight="1">
      <c r="A123" s="36"/>
      <c r="B123" s="37"/>
      <c r="C123" s="96" t="s">
        <v>107</v>
      </c>
      <c r="D123" s="36"/>
      <c r="E123" s="36"/>
      <c r="F123" s="36"/>
      <c r="G123" s="36"/>
      <c r="H123" s="36"/>
      <c r="I123" s="36"/>
      <c r="J123" s="169">
        <f>BK123</f>
        <v>0</v>
      </c>
      <c r="K123" s="36"/>
      <c r="L123" s="37"/>
      <c r="M123" s="92"/>
      <c r="N123" s="76"/>
      <c r="O123" s="93"/>
      <c r="P123" s="170">
        <f>P124</f>
        <v>0</v>
      </c>
      <c r="Q123" s="93"/>
      <c r="R123" s="170">
        <f>R124</f>
        <v>0</v>
      </c>
      <c r="S123" s="93"/>
      <c r="T123" s="171">
        <f>T124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7" t="s">
        <v>79</v>
      </c>
      <c r="AU123" s="17" t="s">
        <v>108</v>
      </c>
      <c r="BK123" s="172">
        <f>BK124</f>
        <v>0</v>
      </c>
    </row>
    <row r="124" s="12" customFormat="1" ht="25.92" customHeight="1">
      <c r="A124" s="12"/>
      <c r="B124" s="173"/>
      <c r="C124" s="12"/>
      <c r="D124" s="174" t="s">
        <v>79</v>
      </c>
      <c r="E124" s="175" t="s">
        <v>124</v>
      </c>
      <c r="F124" s="175" t="s">
        <v>124</v>
      </c>
      <c r="G124" s="12"/>
      <c r="H124" s="12"/>
      <c r="I124" s="176"/>
      <c r="J124" s="177">
        <f>BK124</f>
        <v>0</v>
      </c>
      <c r="K124" s="12"/>
      <c r="L124" s="173"/>
      <c r="M124" s="178"/>
      <c r="N124" s="179"/>
      <c r="O124" s="179"/>
      <c r="P124" s="180">
        <f>P125+P223</f>
        <v>0</v>
      </c>
      <c r="Q124" s="179"/>
      <c r="R124" s="180">
        <f>R125+R223</f>
        <v>0</v>
      </c>
      <c r="S124" s="179"/>
      <c r="T124" s="181">
        <f>T125+T223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4" t="s">
        <v>93</v>
      </c>
      <c r="AT124" s="182" t="s">
        <v>79</v>
      </c>
      <c r="AU124" s="182" t="s">
        <v>80</v>
      </c>
      <c r="AY124" s="174" t="s">
        <v>125</v>
      </c>
      <c r="BK124" s="183">
        <f>BK125+BK223</f>
        <v>0</v>
      </c>
    </row>
    <row r="125" s="12" customFormat="1" ht="22.8" customHeight="1">
      <c r="A125" s="12"/>
      <c r="B125" s="173"/>
      <c r="C125" s="12"/>
      <c r="D125" s="174" t="s">
        <v>79</v>
      </c>
      <c r="E125" s="184" t="s">
        <v>126</v>
      </c>
      <c r="F125" s="184" t="s">
        <v>127</v>
      </c>
      <c r="G125" s="12"/>
      <c r="H125" s="12"/>
      <c r="I125" s="176"/>
      <c r="J125" s="185">
        <f>BK125</f>
        <v>0</v>
      </c>
      <c r="K125" s="12"/>
      <c r="L125" s="173"/>
      <c r="M125" s="178"/>
      <c r="N125" s="179"/>
      <c r="O125" s="179"/>
      <c r="P125" s="180">
        <f>SUM(P126:P222)</f>
        <v>0</v>
      </c>
      <c r="Q125" s="179"/>
      <c r="R125" s="180">
        <f>SUM(R126:R222)</f>
        <v>0</v>
      </c>
      <c r="S125" s="179"/>
      <c r="T125" s="181">
        <f>SUM(T126:T222)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4" t="s">
        <v>93</v>
      </c>
      <c r="AT125" s="182" t="s">
        <v>79</v>
      </c>
      <c r="AU125" s="182" t="s">
        <v>87</v>
      </c>
      <c r="AY125" s="174" t="s">
        <v>125</v>
      </c>
      <c r="BK125" s="183">
        <f>SUM(BK126:BK222)</f>
        <v>0</v>
      </c>
    </row>
    <row r="126" s="2" customFormat="1" ht="24.15" customHeight="1">
      <c r="A126" s="36"/>
      <c r="B126" s="186"/>
      <c r="C126" s="187" t="s">
        <v>87</v>
      </c>
      <c r="D126" s="187" t="s">
        <v>128</v>
      </c>
      <c r="E126" s="188" t="s">
        <v>129</v>
      </c>
      <c r="F126" s="189" t="s">
        <v>130</v>
      </c>
      <c r="G126" s="190" t="s">
        <v>131</v>
      </c>
      <c r="H126" s="191">
        <v>6</v>
      </c>
      <c r="I126" s="192"/>
      <c r="J126" s="191">
        <f>ROUND(I126*H126,3)</f>
        <v>0</v>
      </c>
      <c r="K126" s="193"/>
      <c r="L126" s="37"/>
      <c r="M126" s="194" t="s">
        <v>1</v>
      </c>
      <c r="N126" s="195" t="s">
        <v>46</v>
      </c>
      <c r="O126" s="80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8" t="s">
        <v>132</v>
      </c>
      <c r="AT126" s="198" t="s">
        <v>128</v>
      </c>
      <c r="AU126" s="198" t="s">
        <v>93</v>
      </c>
      <c r="AY126" s="17" t="s">
        <v>125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7" t="s">
        <v>93</v>
      </c>
      <c r="BK126" s="200">
        <f>ROUND(I126*H126,3)</f>
        <v>0</v>
      </c>
      <c r="BL126" s="17" t="s">
        <v>132</v>
      </c>
      <c r="BM126" s="198" t="s">
        <v>133</v>
      </c>
    </row>
    <row r="127" s="13" customFormat="1">
      <c r="A127" s="13"/>
      <c r="B127" s="201"/>
      <c r="C127" s="13"/>
      <c r="D127" s="202" t="s">
        <v>134</v>
      </c>
      <c r="E127" s="203" t="s">
        <v>1</v>
      </c>
      <c r="F127" s="204" t="s">
        <v>135</v>
      </c>
      <c r="G127" s="13"/>
      <c r="H127" s="205">
        <v>2</v>
      </c>
      <c r="I127" s="206"/>
      <c r="J127" s="13"/>
      <c r="K127" s="13"/>
      <c r="L127" s="201"/>
      <c r="M127" s="207"/>
      <c r="N127" s="208"/>
      <c r="O127" s="208"/>
      <c r="P127" s="208"/>
      <c r="Q127" s="208"/>
      <c r="R127" s="208"/>
      <c r="S127" s="208"/>
      <c r="T127" s="20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3" t="s">
        <v>134</v>
      </c>
      <c r="AU127" s="203" t="s">
        <v>93</v>
      </c>
      <c r="AV127" s="13" t="s">
        <v>93</v>
      </c>
      <c r="AW127" s="13" t="s">
        <v>33</v>
      </c>
      <c r="AX127" s="13" t="s">
        <v>80</v>
      </c>
      <c r="AY127" s="203" t="s">
        <v>125</v>
      </c>
    </row>
    <row r="128" s="13" customFormat="1">
      <c r="A128" s="13"/>
      <c r="B128" s="201"/>
      <c r="C128" s="13"/>
      <c r="D128" s="202" t="s">
        <v>134</v>
      </c>
      <c r="E128" s="203" t="s">
        <v>1</v>
      </c>
      <c r="F128" s="204" t="s">
        <v>136</v>
      </c>
      <c r="G128" s="13"/>
      <c r="H128" s="205">
        <v>2</v>
      </c>
      <c r="I128" s="206"/>
      <c r="J128" s="13"/>
      <c r="K128" s="13"/>
      <c r="L128" s="201"/>
      <c r="M128" s="207"/>
      <c r="N128" s="208"/>
      <c r="O128" s="208"/>
      <c r="P128" s="208"/>
      <c r="Q128" s="208"/>
      <c r="R128" s="208"/>
      <c r="S128" s="208"/>
      <c r="T128" s="20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3" t="s">
        <v>134</v>
      </c>
      <c r="AU128" s="203" t="s">
        <v>93</v>
      </c>
      <c r="AV128" s="13" t="s">
        <v>93</v>
      </c>
      <c r="AW128" s="13" t="s">
        <v>33</v>
      </c>
      <c r="AX128" s="13" t="s">
        <v>80</v>
      </c>
      <c r="AY128" s="203" t="s">
        <v>125</v>
      </c>
    </row>
    <row r="129" s="13" customFormat="1">
      <c r="A129" s="13"/>
      <c r="B129" s="201"/>
      <c r="C129" s="13"/>
      <c r="D129" s="202" t="s">
        <v>134</v>
      </c>
      <c r="E129" s="203" t="s">
        <v>1</v>
      </c>
      <c r="F129" s="204" t="s">
        <v>137</v>
      </c>
      <c r="G129" s="13"/>
      <c r="H129" s="205">
        <v>2</v>
      </c>
      <c r="I129" s="206"/>
      <c r="J129" s="13"/>
      <c r="K129" s="13"/>
      <c r="L129" s="201"/>
      <c r="M129" s="207"/>
      <c r="N129" s="208"/>
      <c r="O129" s="208"/>
      <c r="P129" s="208"/>
      <c r="Q129" s="208"/>
      <c r="R129" s="208"/>
      <c r="S129" s="208"/>
      <c r="T129" s="20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3" t="s">
        <v>134</v>
      </c>
      <c r="AU129" s="203" t="s">
        <v>93</v>
      </c>
      <c r="AV129" s="13" t="s">
        <v>93</v>
      </c>
      <c r="AW129" s="13" t="s">
        <v>33</v>
      </c>
      <c r="AX129" s="13" t="s">
        <v>80</v>
      </c>
      <c r="AY129" s="203" t="s">
        <v>125</v>
      </c>
    </row>
    <row r="130" s="14" customFormat="1">
      <c r="A130" s="14"/>
      <c r="B130" s="210"/>
      <c r="C130" s="14"/>
      <c r="D130" s="202" t="s">
        <v>134</v>
      </c>
      <c r="E130" s="211" t="s">
        <v>1</v>
      </c>
      <c r="F130" s="212" t="s">
        <v>138</v>
      </c>
      <c r="G130" s="14"/>
      <c r="H130" s="213">
        <v>6</v>
      </c>
      <c r="I130" s="214"/>
      <c r="J130" s="14"/>
      <c r="K130" s="14"/>
      <c r="L130" s="210"/>
      <c r="M130" s="215"/>
      <c r="N130" s="216"/>
      <c r="O130" s="216"/>
      <c r="P130" s="216"/>
      <c r="Q130" s="216"/>
      <c r="R130" s="216"/>
      <c r="S130" s="216"/>
      <c r="T130" s="21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1" t="s">
        <v>134</v>
      </c>
      <c r="AU130" s="211" t="s">
        <v>93</v>
      </c>
      <c r="AV130" s="14" t="s">
        <v>139</v>
      </c>
      <c r="AW130" s="14" t="s">
        <v>33</v>
      </c>
      <c r="AX130" s="14" t="s">
        <v>87</v>
      </c>
      <c r="AY130" s="211" t="s">
        <v>125</v>
      </c>
    </row>
    <row r="131" s="2" customFormat="1" ht="24.15" customHeight="1">
      <c r="A131" s="36"/>
      <c r="B131" s="186"/>
      <c r="C131" s="187" t="s">
        <v>93</v>
      </c>
      <c r="D131" s="187" t="s">
        <v>128</v>
      </c>
      <c r="E131" s="188" t="s">
        <v>140</v>
      </c>
      <c r="F131" s="189" t="s">
        <v>141</v>
      </c>
      <c r="G131" s="190" t="s">
        <v>131</v>
      </c>
      <c r="H131" s="191">
        <v>1</v>
      </c>
      <c r="I131" s="192"/>
      <c r="J131" s="191">
        <f>ROUND(I131*H131,3)</f>
        <v>0</v>
      </c>
      <c r="K131" s="193"/>
      <c r="L131" s="37"/>
      <c r="M131" s="194" t="s">
        <v>1</v>
      </c>
      <c r="N131" s="195" t="s">
        <v>46</v>
      </c>
      <c r="O131" s="80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8" t="s">
        <v>132</v>
      </c>
      <c r="AT131" s="198" t="s">
        <v>128</v>
      </c>
      <c r="AU131" s="198" t="s">
        <v>93</v>
      </c>
      <c r="AY131" s="17" t="s">
        <v>125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7" t="s">
        <v>93</v>
      </c>
      <c r="BK131" s="200">
        <f>ROUND(I131*H131,3)</f>
        <v>0</v>
      </c>
      <c r="BL131" s="17" t="s">
        <v>132</v>
      </c>
      <c r="BM131" s="198" t="s">
        <v>142</v>
      </c>
    </row>
    <row r="132" s="13" customFormat="1">
      <c r="A132" s="13"/>
      <c r="B132" s="201"/>
      <c r="C132" s="13"/>
      <c r="D132" s="202" t="s">
        <v>134</v>
      </c>
      <c r="E132" s="203" t="s">
        <v>1</v>
      </c>
      <c r="F132" s="204" t="s">
        <v>143</v>
      </c>
      <c r="G132" s="13"/>
      <c r="H132" s="205">
        <v>1</v>
      </c>
      <c r="I132" s="206"/>
      <c r="J132" s="13"/>
      <c r="K132" s="13"/>
      <c r="L132" s="201"/>
      <c r="M132" s="207"/>
      <c r="N132" s="208"/>
      <c r="O132" s="208"/>
      <c r="P132" s="208"/>
      <c r="Q132" s="208"/>
      <c r="R132" s="208"/>
      <c r="S132" s="208"/>
      <c r="T132" s="20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3" t="s">
        <v>134</v>
      </c>
      <c r="AU132" s="203" t="s">
        <v>93</v>
      </c>
      <c r="AV132" s="13" t="s">
        <v>93</v>
      </c>
      <c r="AW132" s="13" t="s">
        <v>33</v>
      </c>
      <c r="AX132" s="13" t="s">
        <v>80</v>
      </c>
      <c r="AY132" s="203" t="s">
        <v>125</v>
      </c>
    </row>
    <row r="133" s="14" customFormat="1">
      <c r="A133" s="14"/>
      <c r="B133" s="210"/>
      <c r="C133" s="14"/>
      <c r="D133" s="202" t="s">
        <v>134</v>
      </c>
      <c r="E133" s="211" t="s">
        <v>1</v>
      </c>
      <c r="F133" s="212" t="s">
        <v>138</v>
      </c>
      <c r="G133" s="14"/>
      <c r="H133" s="213">
        <v>1</v>
      </c>
      <c r="I133" s="214"/>
      <c r="J133" s="14"/>
      <c r="K133" s="14"/>
      <c r="L133" s="210"/>
      <c r="M133" s="215"/>
      <c r="N133" s="216"/>
      <c r="O133" s="216"/>
      <c r="P133" s="216"/>
      <c r="Q133" s="216"/>
      <c r="R133" s="216"/>
      <c r="S133" s="216"/>
      <c r="T133" s="21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1" t="s">
        <v>134</v>
      </c>
      <c r="AU133" s="211" t="s">
        <v>93</v>
      </c>
      <c r="AV133" s="14" t="s">
        <v>139</v>
      </c>
      <c r="AW133" s="14" t="s">
        <v>33</v>
      </c>
      <c r="AX133" s="14" t="s">
        <v>87</v>
      </c>
      <c r="AY133" s="211" t="s">
        <v>125</v>
      </c>
    </row>
    <row r="134" s="2" customFormat="1" ht="24.15" customHeight="1">
      <c r="A134" s="36"/>
      <c r="B134" s="186"/>
      <c r="C134" s="187" t="s">
        <v>144</v>
      </c>
      <c r="D134" s="187" t="s">
        <v>128</v>
      </c>
      <c r="E134" s="188" t="s">
        <v>145</v>
      </c>
      <c r="F134" s="189" t="s">
        <v>146</v>
      </c>
      <c r="G134" s="190" t="s">
        <v>131</v>
      </c>
      <c r="H134" s="191">
        <v>10</v>
      </c>
      <c r="I134" s="192"/>
      <c r="J134" s="191">
        <f>ROUND(I134*H134,3)</f>
        <v>0</v>
      </c>
      <c r="K134" s="193"/>
      <c r="L134" s="37"/>
      <c r="M134" s="194" t="s">
        <v>1</v>
      </c>
      <c r="N134" s="195" t="s">
        <v>46</v>
      </c>
      <c r="O134" s="80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8" t="s">
        <v>132</v>
      </c>
      <c r="AT134" s="198" t="s">
        <v>128</v>
      </c>
      <c r="AU134" s="198" t="s">
        <v>93</v>
      </c>
      <c r="AY134" s="17" t="s">
        <v>125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7" t="s">
        <v>93</v>
      </c>
      <c r="BK134" s="200">
        <f>ROUND(I134*H134,3)</f>
        <v>0</v>
      </c>
      <c r="BL134" s="17" t="s">
        <v>132</v>
      </c>
      <c r="BM134" s="198" t="s">
        <v>147</v>
      </c>
    </row>
    <row r="135" s="13" customFormat="1">
      <c r="A135" s="13"/>
      <c r="B135" s="201"/>
      <c r="C135" s="13"/>
      <c r="D135" s="202" t="s">
        <v>134</v>
      </c>
      <c r="E135" s="203" t="s">
        <v>1</v>
      </c>
      <c r="F135" s="204" t="s">
        <v>135</v>
      </c>
      <c r="G135" s="13"/>
      <c r="H135" s="205">
        <v>2</v>
      </c>
      <c r="I135" s="206"/>
      <c r="J135" s="13"/>
      <c r="K135" s="13"/>
      <c r="L135" s="201"/>
      <c r="M135" s="207"/>
      <c r="N135" s="208"/>
      <c r="O135" s="208"/>
      <c r="P135" s="208"/>
      <c r="Q135" s="208"/>
      <c r="R135" s="208"/>
      <c r="S135" s="208"/>
      <c r="T135" s="20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3" t="s">
        <v>134</v>
      </c>
      <c r="AU135" s="203" t="s">
        <v>93</v>
      </c>
      <c r="AV135" s="13" t="s">
        <v>93</v>
      </c>
      <c r="AW135" s="13" t="s">
        <v>33</v>
      </c>
      <c r="AX135" s="13" t="s">
        <v>80</v>
      </c>
      <c r="AY135" s="203" t="s">
        <v>125</v>
      </c>
    </row>
    <row r="136" s="13" customFormat="1">
      <c r="A136" s="13"/>
      <c r="B136" s="201"/>
      <c r="C136" s="13"/>
      <c r="D136" s="202" t="s">
        <v>134</v>
      </c>
      <c r="E136" s="203" t="s">
        <v>1</v>
      </c>
      <c r="F136" s="204" t="s">
        <v>148</v>
      </c>
      <c r="G136" s="13"/>
      <c r="H136" s="205">
        <v>4</v>
      </c>
      <c r="I136" s="206"/>
      <c r="J136" s="13"/>
      <c r="K136" s="13"/>
      <c r="L136" s="201"/>
      <c r="M136" s="207"/>
      <c r="N136" s="208"/>
      <c r="O136" s="208"/>
      <c r="P136" s="208"/>
      <c r="Q136" s="208"/>
      <c r="R136" s="208"/>
      <c r="S136" s="208"/>
      <c r="T136" s="20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3" t="s">
        <v>134</v>
      </c>
      <c r="AU136" s="203" t="s">
        <v>93</v>
      </c>
      <c r="AV136" s="13" t="s">
        <v>93</v>
      </c>
      <c r="AW136" s="13" t="s">
        <v>33</v>
      </c>
      <c r="AX136" s="13" t="s">
        <v>80</v>
      </c>
      <c r="AY136" s="203" t="s">
        <v>125</v>
      </c>
    </row>
    <row r="137" s="13" customFormat="1">
      <c r="A137" s="13"/>
      <c r="B137" s="201"/>
      <c r="C137" s="13"/>
      <c r="D137" s="202" t="s">
        <v>134</v>
      </c>
      <c r="E137" s="203" t="s">
        <v>1</v>
      </c>
      <c r="F137" s="204" t="s">
        <v>149</v>
      </c>
      <c r="G137" s="13"/>
      <c r="H137" s="205">
        <v>4</v>
      </c>
      <c r="I137" s="206"/>
      <c r="J137" s="13"/>
      <c r="K137" s="13"/>
      <c r="L137" s="201"/>
      <c r="M137" s="207"/>
      <c r="N137" s="208"/>
      <c r="O137" s="208"/>
      <c r="P137" s="208"/>
      <c r="Q137" s="208"/>
      <c r="R137" s="208"/>
      <c r="S137" s="208"/>
      <c r="T137" s="20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3" t="s">
        <v>134</v>
      </c>
      <c r="AU137" s="203" t="s">
        <v>93</v>
      </c>
      <c r="AV137" s="13" t="s">
        <v>93</v>
      </c>
      <c r="AW137" s="13" t="s">
        <v>33</v>
      </c>
      <c r="AX137" s="13" t="s">
        <v>80</v>
      </c>
      <c r="AY137" s="203" t="s">
        <v>125</v>
      </c>
    </row>
    <row r="138" s="14" customFormat="1">
      <c r="A138" s="14"/>
      <c r="B138" s="210"/>
      <c r="C138" s="14"/>
      <c r="D138" s="202" t="s">
        <v>134</v>
      </c>
      <c r="E138" s="211" t="s">
        <v>1</v>
      </c>
      <c r="F138" s="212" t="s">
        <v>138</v>
      </c>
      <c r="G138" s="14"/>
      <c r="H138" s="213">
        <v>10</v>
      </c>
      <c r="I138" s="214"/>
      <c r="J138" s="14"/>
      <c r="K138" s="14"/>
      <c r="L138" s="210"/>
      <c r="M138" s="215"/>
      <c r="N138" s="216"/>
      <c r="O138" s="216"/>
      <c r="P138" s="216"/>
      <c r="Q138" s="216"/>
      <c r="R138" s="216"/>
      <c r="S138" s="216"/>
      <c r="T138" s="21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1" t="s">
        <v>134</v>
      </c>
      <c r="AU138" s="211" t="s">
        <v>93</v>
      </c>
      <c r="AV138" s="14" t="s">
        <v>139</v>
      </c>
      <c r="AW138" s="14" t="s">
        <v>33</v>
      </c>
      <c r="AX138" s="14" t="s">
        <v>87</v>
      </c>
      <c r="AY138" s="211" t="s">
        <v>125</v>
      </c>
    </row>
    <row r="139" s="2" customFormat="1" ht="37.8" customHeight="1">
      <c r="A139" s="36"/>
      <c r="B139" s="186"/>
      <c r="C139" s="187" t="s">
        <v>150</v>
      </c>
      <c r="D139" s="187" t="s">
        <v>128</v>
      </c>
      <c r="E139" s="188" t="s">
        <v>151</v>
      </c>
      <c r="F139" s="189" t="s">
        <v>152</v>
      </c>
      <c r="G139" s="190" t="s">
        <v>131</v>
      </c>
      <c r="H139" s="191">
        <v>2</v>
      </c>
      <c r="I139" s="192"/>
      <c r="J139" s="191">
        <f>ROUND(I139*H139,3)</f>
        <v>0</v>
      </c>
      <c r="K139" s="193"/>
      <c r="L139" s="37"/>
      <c r="M139" s="194" t="s">
        <v>1</v>
      </c>
      <c r="N139" s="195" t="s">
        <v>46</v>
      </c>
      <c r="O139" s="80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8" t="s">
        <v>132</v>
      </c>
      <c r="AT139" s="198" t="s">
        <v>128</v>
      </c>
      <c r="AU139" s="198" t="s">
        <v>93</v>
      </c>
      <c r="AY139" s="17" t="s">
        <v>125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7" t="s">
        <v>93</v>
      </c>
      <c r="BK139" s="200">
        <f>ROUND(I139*H139,3)</f>
        <v>0</v>
      </c>
      <c r="BL139" s="17" t="s">
        <v>132</v>
      </c>
      <c r="BM139" s="198" t="s">
        <v>153</v>
      </c>
    </row>
    <row r="140" s="13" customFormat="1">
      <c r="A140" s="13"/>
      <c r="B140" s="201"/>
      <c r="C140" s="13"/>
      <c r="D140" s="202" t="s">
        <v>134</v>
      </c>
      <c r="E140" s="203" t="s">
        <v>1</v>
      </c>
      <c r="F140" s="204" t="s">
        <v>135</v>
      </c>
      <c r="G140" s="13"/>
      <c r="H140" s="205">
        <v>2</v>
      </c>
      <c r="I140" s="206"/>
      <c r="J140" s="13"/>
      <c r="K140" s="13"/>
      <c r="L140" s="201"/>
      <c r="M140" s="207"/>
      <c r="N140" s="208"/>
      <c r="O140" s="208"/>
      <c r="P140" s="208"/>
      <c r="Q140" s="208"/>
      <c r="R140" s="208"/>
      <c r="S140" s="208"/>
      <c r="T140" s="20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3" t="s">
        <v>134</v>
      </c>
      <c r="AU140" s="203" t="s">
        <v>93</v>
      </c>
      <c r="AV140" s="13" t="s">
        <v>93</v>
      </c>
      <c r="AW140" s="13" t="s">
        <v>33</v>
      </c>
      <c r="AX140" s="13" t="s">
        <v>80</v>
      </c>
      <c r="AY140" s="203" t="s">
        <v>125</v>
      </c>
    </row>
    <row r="141" s="14" customFormat="1">
      <c r="A141" s="14"/>
      <c r="B141" s="210"/>
      <c r="C141" s="14"/>
      <c r="D141" s="202" t="s">
        <v>134</v>
      </c>
      <c r="E141" s="211" t="s">
        <v>1</v>
      </c>
      <c r="F141" s="212" t="s">
        <v>138</v>
      </c>
      <c r="G141" s="14"/>
      <c r="H141" s="213">
        <v>2</v>
      </c>
      <c r="I141" s="214"/>
      <c r="J141" s="14"/>
      <c r="K141" s="14"/>
      <c r="L141" s="210"/>
      <c r="M141" s="215"/>
      <c r="N141" s="216"/>
      <c r="O141" s="216"/>
      <c r="P141" s="216"/>
      <c r="Q141" s="216"/>
      <c r="R141" s="216"/>
      <c r="S141" s="216"/>
      <c r="T141" s="21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1" t="s">
        <v>134</v>
      </c>
      <c r="AU141" s="211" t="s">
        <v>93</v>
      </c>
      <c r="AV141" s="14" t="s">
        <v>139</v>
      </c>
      <c r="AW141" s="14" t="s">
        <v>33</v>
      </c>
      <c r="AX141" s="14" t="s">
        <v>87</v>
      </c>
      <c r="AY141" s="211" t="s">
        <v>125</v>
      </c>
    </row>
    <row r="142" s="2" customFormat="1" ht="24.15" customHeight="1">
      <c r="A142" s="36"/>
      <c r="B142" s="186"/>
      <c r="C142" s="187" t="s">
        <v>154</v>
      </c>
      <c r="D142" s="187" t="s">
        <v>128</v>
      </c>
      <c r="E142" s="188" t="s">
        <v>155</v>
      </c>
      <c r="F142" s="189" t="s">
        <v>156</v>
      </c>
      <c r="G142" s="190" t="s">
        <v>131</v>
      </c>
      <c r="H142" s="191">
        <v>2</v>
      </c>
      <c r="I142" s="192"/>
      <c r="J142" s="191">
        <f>ROUND(I142*H142,3)</f>
        <v>0</v>
      </c>
      <c r="K142" s="193"/>
      <c r="L142" s="37"/>
      <c r="M142" s="194" t="s">
        <v>1</v>
      </c>
      <c r="N142" s="195" t="s">
        <v>46</v>
      </c>
      <c r="O142" s="80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8" t="s">
        <v>132</v>
      </c>
      <c r="AT142" s="198" t="s">
        <v>128</v>
      </c>
      <c r="AU142" s="198" t="s">
        <v>93</v>
      </c>
      <c r="AY142" s="17" t="s">
        <v>125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7" t="s">
        <v>93</v>
      </c>
      <c r="BK142" s="200">
        <f>ROUND(I142*H142,3)</f>
        <v>0</v>
      </c>
      <c r="BL142" s="17" t="s">
        <v>132</v>
      </c>
      <c r="BM142" s="198" t="s">
        <v>157</v>
      </c>
    </row>
    <row r="143" s="13" customFormat="1">
      <c r="A143" s="13"/>
      <c r="B143" s="201"/>
      <c r="C143" s="13"/>
      <c r="D143" s="202" t="s">
        <v>134</v>
      </c>
      <c r="E143" s="203" t="s">
        <v>1</v>
      </c>
      <c r="F143" s="204" t="s">
        <v>135</v>
      </c>
      <c r="G143" s="13"/>
      <c r="H143" s="205">
        <v>2</v>
      </c>
      <c r="I143" s="206"/>
      <c r="J143" s="13"/>
      <c r="K143" s="13"/>
      <c r="L143" s="201"/>
      <c r="M143" s="207"/>
      <c r="N143" s="208"/>
      <c r="O143" s="208"/>
      <c r="P143" s="208"/>
      <c r="Q143" s="208"/>
      <c r="R143" s="208"/>
      <c r="S143" s="208"/>
      <c r="T143" s="20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3" t="s">
        <v>134</v>
      </c>
      <c r="AU143" s="203" t="s">
        <v>93</v>
      </c>
      <c r="AV143" s="13" t="s">
        <v>93</v>
      </c>
      <c r="AW143" s="13" t="s">
        <v>33</v>
      </c>
      <c r="AX143" s="13" t="s">
        <v>80</v>
      </c>
      <c r="AY143" s="203" t="s">
        <v>125</v>
      </c>
    </row>
    <row r="144" s="14" customFormat="1">
      <c r="A144" s="14"/>
      <c r="B144" s="210"/>
      <c r="C144" s="14"/>
      <c r="D144" s="202" t="s">
        <v>134</v>
      </c>
      <c r="E144" s="211" t="s">
        <v>1</v>
      </c>
      <c r="F144" s="212" t="s">
        <v>138</v>
      </c>
      <c r="G144" s="14"/>
      <c r="H144" s="213">
        <v>2</v>
      </c>
      <c r="I144" s="214"/>
      <c r="J144" s="14"/>
      <c r="K144" s="14"/>
      <c r="L144" s="210"/>
      <c r="M144" s="215"/>
      <c r="N144" s="216"/>
      <c r="O144" s="216"/>
      <c r="P144" s="216"/>
      <c r="Q144" s="216"/>
      <c r="R144" s="216"/>
      <c r="S144" s="216"/>
      <c r="T144" s="21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1" t="s">
        <v>134</v>
      </c>
      <c r="AU144" s="211" t="s">
        <v>93</v>
      </c>
      <c r="AV144" s="14" t="s">
        <v>139</v>
      </c>
      <c r="AW144" s="14" t="s">
        <v>33</v>
      </c>
      <c r="AX144" s="14" t="s">
        <v>87</v>
      </c>
      <c r="AY144" s="211" t="s">
        <v>125</v>
      </c>
    </row>
    <row r="145" s="2" customFormat="1" ht="33" customHeight="1">
      <c r="A145" s="36"/>
      <c r="B145" s="186"/>
      <c r="C145" s="187" t="s">
        <v>158</v>
      </c>
      <c r="D145" s="187" t="s">
        <v>128</v>
      </c>
      <c r="E145" s="188" t="s">
        <v>159</v>
      </c>
      <c r="F145" s="189" t="s">
        <v>160</v>
      </c>
      <c r="G145" s="190" t="s">
        <v>131</v>
      </c>
      <c r="H145" s="191">
        <v>4</v>
      </c>
      <c r="I145" s="192"/>
      <c r="J145" s="191">
        <f>ROUND(I145*H145,3)</f>
        <v>0</v>
      </c>
      <c r="K145" s="193"/>
      <c r="L145" s="37"/>
      <c r="M145" s="194" t="s">
        <v>1</v>
      </c>
      <c r="N145" s="195" t="s">
        <v>46</v>
      </c>
      <c r="O145" s="80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8" t="s">
        <v>132</v>
      </c>
      <c r="AT145" s="198" t="s">
        <v>128</v>
      </c>
      <c r="AU145" s="198" t="s">
        <v>93</v>
      </c>
      <c r="AY145" s="17" t="s">
        <v>125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7" t="s">
        <v>93</v>
      </c>
      <c r="BK145" s="200">
        <f>ROUND(I145*H145,3)</f>
        <v>0</v>
      </c>
      <c r="BL145" s="17" t="s">
        <v>132</v>
      </c>
      <c r="BM145" s="198" t="s">
        <v>161</v>
      </c>
    </row>
    <row r="146" s="13" customFormat="1">
      <c r="A146" s="13"/>
      <c r="B146" s="201"/>
      <c r="C146" s="13"/>
      <c r="D146" s="202" t="s">
        <v>134</v>
      </c>
      <c r="E146" s="203" t="s">
        <v>1</v>
      </c>
      <c r="F146" s="204" t="s">
        <v>162</v>
      </c>
      <c r="G146" s="13"/>
      <c r="H146" s="205">
        <v>4</v>
      </c>
      <c r="I146" s="206"/>
      <c r="J146" s="13"/>
      <c r="K146" s="13"/>
      <c r="L146" s="201"/>
      <c r="M146" s="207"/>
      <c r="N146" s="208"/>
      <c r="O146" s="208"/>
      <c r="P146" s="208"/>
      <c r="Q146" s="208"/>
      <c r="R146" s="208"/>
      <c r="S146" s="208"/>
      <c r="T146" s="20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3" t="s">
        <v>134</v>
      </c>
      <c r="AU146" s="203" t="s">
        <v>93</v>
      </c>
      <c r="AV146" s="13" t="s">
        <v>93</v>
      </c>
      <c r="AW146" s="13" t="s">
        <v>33</v>
      </c>
      <c r="AX146" s="13" t="s">
        <v>80</v>
      </c>
      <c r="AY146" s="203" t="s">
        <v>125</v>
      </c>
    </row>
    <row r="147" s="14" customFormat="1">
      <c r="A147" s="14"/>
      <c r="B147" s="210"/>
      <c r="C147" s="14"/>
      <c r="D147" s="202" t="s">
        <v>134</v>
      </c>
      <c r="E147" s="211" t="s">
        <v>1</v>
      </c>
      <c r="F147" s="212" t="s">
        <v>138</v>
      </c>
      <c r="G147" s="14"/>
      <c r="H147" s="213">
        <v>4</v>
      </c>
      <c r="I147" s="214"/>
      <c r="J147" s="14"/>
      <c r="K147" s="14"/>
      <c r="L147" s="210"/>
      <c r="M147" s="215"/>
      <c r="N147" s="216"/>
      <c r="O147" s="216"/>
      <c r="P147" s="216"/>
      <c r="Q147" s="216"/>
      <c r="R147" s="216"/>
      <c r="S147" s="216"/>
      <c r="T147" s="21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1" t="s">
        <v>134</v>
      </c>
      <c r="AU147" s="211" t="s">
        <v>93</v>
      </c>
      <c r="AV147" s="14" t="s">
        <v>139</v>
      </c>
      <c r="AW147" s="14" t="s">
        <v>33</v>
      </c>
      <c r="AX147" s="14" t="s">
        <v>87</v>
      </c>
      <c r="AY147" s="211" t="s">
        <v>125</v>
      </c>
    </row>
    <row r="148" s="2" customFormat="1" ht="24.15" customHeight="1">
      <c r="A148" s="36"/>
      <c r="B148" s="186"/>
      <c r="C148" s="187" t="s">
        <v>163</v>
      </c>
      <c r="D148" s="187" t="s">
        <v>128</v>
      </c>
      <c r="E148" s="188" t="s">
        <v>164</v>
      </c>
      <c r="F148" s="189" t="s">
        <v>165</v>
      </c>
      <c r="G148" s="190" t="s">
        <v>131</v>
      </c>
      <c r="H148" s="191">
        <v>1</v>
      </c>
      <c r="I148" s="192"/>
      <c r="J148" s="191">
        <f>ROUND(I148*H148,3)</f>
        <v>0</v>
      </c>
      <c r="K148" s="193"/>
      <c r="L148" s="37"/>
      <c r="M148" s="194" t="s">
        <v>1</v>
      </c>
      <c r="N148" s="195" t="s">
        <v>46</v>
      </c>
      <c r="O148" s="80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8" t="s">
        <v>132</v>
      </c>
      <c r="AT148" s="198" t="s">
        <v>128</v>
      </c>
      <c r="AU148" s="198" t="s">
        <v>93</v>
      </c>
      <c r="AY148" s="17" t="s">
        <v>125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7" t="s">
        <v>93</v>
      </c>
      <c r="BK148" s="200">
        <f>ROUND(I148*H148,3)</f>
        <v>0</v>
      </c>
      <c r="BL148" s="17" t="s">
        <v>132</v>
      </c>
      <c r="BM148" s="198" t="s">
        <v>166</v>
      </c>
    </row>
    <row r="149" s="13" customFormat="1">
      <c r="A149" s="13"/>
      <c r="B149" s="201"/>
      <c r="C149" s="13"/>
      <c r="D149" s="202" t="s">
        <v>134</v>
      </c>
      <c r="E149" s="203" t="s">
        <v>1</v>
      </c>
      <c r="F149" s="204" t="s">
        <v>143</v>
      </c>
      <c r="G149" s="13"/>
      <c r="H149" s="205">
        <v>1</v>
      </c>
      <c r="I149" s="206"/>
      <c r="J149" s="13"/>
      <c r="K149" s="13"/>
      <c r="L149" s="201"/>
      <c r="M149" s="207"/>
      <c r="N149" s="208"/>
      <c r="O149" s="208"/>
      <c r="P149" s="208"/>
      <c r="Q149" s="208"/>
      <c r="R149" s="208"/>
      <c r="S149" s="208"/>
      <c r="T149" s="20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3" t="s">
        <v>134</v>
      </c>
      <c r="AU149" s="203" t="s">
        <v>93</v>
      </c>
      <c r="AV149" s="13" t="s">
        <v>93</v>
      </c>
      <c r="AW149" s="13" t="s">
        <v>33</v>
      </c>
      <c r="AX149" s="13" t="s">
        <v>80</v>
      </c>
      <c r="AY149" s="203" t="s">
        <v>125</v>
      </c>
    </row>
    <row r="150" s="14" customFormat="1">
      <c r="A150" s="14"/>
      <c r="B150" s="210"/>
      <c r="C150" s="14"/>
      <c r="D150" s="202" t="s">
        <v>134</v>
      </c>
      <c r="E150" s="211" t="s">
        <v>1</v>
      </c>
      <c r="F150" s="212" t="s">
        <v>138</v>
      </c>
      <c r="G150" s="14"/>
      <c r="H150" s="213">
        <v>1</v>
      </c>
      <c r="I150" s="214"/>
      <c r="J150" s="14"/>
      <c r="K150" s="14"/>
      <c r="L150" s="210"/>
      <c r="M150" s="215"/>
      <c r="N150" s="216"/>
      <c r="O150" s="216"/>
      <c r="P150" s="216"/>
      <c r="Q150" s="216"/>
      <c r="R150" s="216"/>
      <c r="S150" s="216"/>
      <c r="T150" s="21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1" t="s">
        <v>134</v>
      </c>
      <c r="AU150" s="211" t="s">
        <v>93</v>
      </c>
      <c r="AV150" s="14" t="s">
        <v>139</v>
      </c>
      <c r="AW150" s="14" t="s">
        <v>33</v>
      </c>
      <c r="AX150" s="14" t="s">
        <v>87</v>
      </c>
      <c r="AY150" s="211" t="s">
        <v>125</v>
      </c>
    </row>
    <row r="151" s="2" customFormat="1" ht="24.15" customHeight="1">
      <c r="A151" s="36"/>
      <c r="B151" s="186"/>
      <c r="C151" s="187" t="s">
        <v>167</v>
      </c>
      <c r="D151" s="187" t="s">
        <v>128</v>
      </c>
      <c r="E151" s="188" t="s">
        <v>168</v>
      </c>
      <c r="F151" s="189" t="s">
        <v>169</v>
      </c>
      <c r="G151" s="190" t="s">
        <v>131</v>
      </c>
      <c r="H151" s="191">
        <v>5</v>
      </c>
      <c r="I151" s="192"/>
      <c r="J151" s="191">
        <f>ROUND(I151*H151,3)</f>
        <v>0</v>
      </c>
      <c r="K151" s="193"/>
      <c r="L151" s="37"/>
      <c r="M151" s="194" t="s">
        <v>1</v>
      </c>
      <c r="N151" s="195" t="s">
        <v>46</v>
      </c>
      <c r="O151" s="80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8" t="s">
        <v>132</v>
      </c>
      <c r="AT151" s="198" t="s">
        <v>128</v>
      </c>
      <c r="AU151" s="198" t="s">
        <v>93</v>
      </c>
      <c r="AY151" s="17" t="s">
        <v>125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7" t="s">
        <v>93</v>
      </c>
      <c r="BK151" s="200">
        <f>ROUND(I151*H151,3)</f>
        <v>0</v>
      </c>
      <c r="BL151" s="17" t="s">
        <v>132</v>
      </c>
      <c r="BM151" s="198" t="s">
        <v>170</v>
      </c>
    </row>
    <row r="152" s="13" customFormat="1">
      <c r="A152" s="13"/>
      <c r="B152" s="201"/>
      <c r="C152" s="13"/>
      <c r="D152" s="202" t="s">
        <v>134</v>
      </c>
      <c r="E152" s="203" t="s">
        <v>1</v>
      </c>
      <c r="F152" s="204" t="s">
        <v>143</v>
      </c>
      <c r="G152" s="13"/>
      <c r="H152" s="205">
        <v>1</v>
      </c>
      <c r="I152" s="206"/>
      <c r="J152" s="13"/>
      <c r="K152" s="13"/>
      <c r="L152" s="201"/>
      <c r="M152" s="207"/>
      <c r="N152" s="208"/>
      <c r="O152" s="208"/>
      <c r="P152" s="208"/>
      <c r="Q152" s="208"/>
      <c r="R152" s="208"/>
      <c r="S152" s="208"/>
      <c r="T152" s="20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3" t="s">
        <v>134</v>
      </c>
      <c r="AU152" s="203" t="s">
        <v>93</v>
      </c>
      <c r="AV152" s="13" t="s">
        <v>93</v>
      </c>
      <c r="AW152" s="13" t="s">
        <v>33</v>
      </c>
      <c r="AX152" s="13" t="s">
        <v>80</v>
      </c>
      <c r="AY152" s="203" t="s">
        <v>125</v>
      </c>
    </row>
    <row r="153" s="13" customFormat="1">
      <c r="A153" s="13"/>
      <c r="B153" s="201"/>
      <c r="C153" s="13"/>
      <c r="D153" s="202" t="s">
        <v>134</v>
      </c>
      <c r="E153" s="203" t="s">
        <v>1</v>
      </c>
      <c r="F153" s="204" t="s">
        <v>136</v>
      </c>
      <c r="G153" s="13"/>
      <c r="H153" s="205">
        <v>2</v>
      </c>
      <c r="I153" s="206"/>
      <c r="J153" s="13"/>
      <c r="K153" s="13"/>
      <c r="L153" s="201"/>
      <c r="M153" s="207"/>
      <c r="N153" s="208"/>
      <c r="O153" s="208"/>
      <c r="P153" s="208"/>
      <c r="Q153" s="208"/>
      <c r="R153" s="208"/>
      <c r="S153" s="208"/>
      <c r="T153" s="20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3" t="s">
        <v>134</v>
      </c>
      <c r="AU153" s="203" t="s">
        <v>93</v>
      </c>
      <c r="AV153" s="13" t="s">
        <v>93</v>
      </c>
      <c r="AW153" s="13" t="s">
        <v>33</v>
      </c>
      <c r="AX153" s="13" t="s">
        <v>80</v>
      </c>
      <c r="AY153" s="203" t="s">
        <v>125</v>
      </c>
    </row>
    <row r="154" s="13" customFormat="1">
      <c r="A154" s="13"/>
      <c r="B154" s="201"/>
      <c r="C154" s="13"/>
      <c r="D154" s="202" t="s">
        <v>134</v>
      </c>
      <c r="E154" s="203" t="s">
        <v>1</v>
      </c>
      <c r="F154" s="204" t="s">
        <v>137</v>
      </c>
      <c r="G154" s="13"/>
      <c r="H154" s="205">
        <v>2</v>
      </c>
      <c r="I154" s="206"/>
      <c r="J154" s="13"/>
      <c r="K154" s="13"/>
      <c r="L154" s="201"/>
      <c r="M154" s="207"/>
      <c r="N154" s="208"/>
      <c r="O154" s="208"/>
      <c r="P154" s="208"/>
      <c r="Q154" s="208"/>
      <c r="R154" s="208"/>
      <c r="S154" s="208"/>
      <c r="T154" s="20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3" t="s">
        <v>134</v>
      </c>
      <c r="AU154" s="203" t="s">
        <v>93</v>
      </c>
      <c r="AV154" s="13" t="s">
        <v>93</v>
      </c>
      <c r="AW154" s="13" t="s">
        <v>33</v>
      </c>
      <c r="AX154" s="13" t="s">
        <v>80</v>
      </c>
      <c r="AY154" s="203" t="s">
        <v>125</v>
      </c>
    </row>
    <row r="155" s="14" customFormat="1">
      <c r="A155" s="14"/>
      <c r="B155" s="210"/>
      <c r="C155" s="14"/>
      <c r="D155" s="202" t="s">
        <v>134</v>
      </c>
      <c r="E155" s="211" t="s">
        <v>1</v>
      </c>
      <c r="F155" s="212" t="s">
        <v>138</v>
      </c>
      <c r="G155" s="14"/>
      <c r="H155" s="213">
        <v>5</v>
      </c>
      <c r="I155" s="214"/>
      <c r="J155" s="14"/>
      <c r="K155" s="14"/>
      <c r="L155" s="210"/>
      <c r="M155" s="215"/>
      <c r="N155" s="216"/>
      <c r="O155" s="216"/>
      <c r="P155" s="216"/>
      <c r="Q155" s="216"/>
      <c r="R155" s="216"/>
      <c r="S155" s="216"/>
      <c r="T155" s="21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1" t="s">
        <v>134</v>
      </c>
      <c r="AU155" s="211" t="s">
        <v>93</v>
      </c>
      <c r="AV155" s="14" t="s">
        <v>139</v>
      </c>
      <c r="AW155" s="14" t="s">
        <v>33</v>
      </c>
      <c r="AX155" s="14" t="s">
        <v>87</v>
      </c>
      <c r="AY155" s="211" t="s">
        <v>125</v>
      </c>
    </row>
    <row r="156" s="2" customFormat="1" ht="24.15" customHeight="1">
      <c r="A156" s="36"/>
      <c r="B156" s="186"/>
      <c r="C156" s="187" t="s">
        <v>132</v>
      </c>
      <c r="D156" s="187" t="s">
        <v>128</v>
      </c>
      <c r="E156" s="188" t="s">
        <v>171</v>
      </c>
      <c r="F156" s="189" t="s">
        <v>172</v>
      </c>
      <c r="G156" s="190" t="s">
        <v>131</v>
      </c>
      <c r="H156" s="191">
        <v>13</v>
      </c>
      <c r="I156" s="192"/>
      <c r="J156" s="191">
        <f>ROUND(I156*H156,3)</f>
        <v>0</v>
      </c>
      <c r="K156" s="193"/>
      <c r="L156" s="37"/>
      <c r="M156" s="194" t="s">
        <v>1</v>
      </c>
      <c r="N156" s="195" t="s">
        <v>46</v>
      </c>
      <c r="O156" s="80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8" t="s">
        <v>132</v>
      </c>
      <c r="AT156" s="198" t="s">
        <v>128</v>
      </c>
      <c r="AU156" s="198" t="s">
        <v>93</v>
      </c>
      <c r="AY156" s="17" t="s">
        <v>125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7" t="s">
        <v>93</v>
      </c>
      <c r="BK156" s="200">
        <f>ROUND(I156*H156,3)</f>
        <v>0</v>
      </c>
      <c r="BL156" s="17" t="s">
        <v>132</v>
      </c>
      <c r="BM156" s="198" t="s">
        <v>173</v>
      </c>
    </row>
    <row r="157" s="13" customFormat="1">
      <c r="A157" s="13"/>
      <c r="B157" s="201"/>
      <c r="C157" s="13"/>
      <c r="D157" s="202" t="s">
        <v>134</v>
      </c>
      <c r="E157" s="203" t="s">
        <v>1</v>
      </c>
      <c r="F157" s="204" t="s">
        <v>143</v>
      </c>
      <c r="G157" s="13"/>
      <c r="H157" s="205">
        <v>1</v>
      </c>
      <c r="I157" s="206"/>
      <c r="J157" s="13"/>
      <c r="K157" s="13"/>
      <c r="L157" s="201"/>
      <c r="M157" s="207"/>
      <c r="N157" s="208"/>
      <c r="O157" s="208"/>
      <c r="P157" s="208"/>
      <c r="Q157" s="208"/>
      <c r="R157" s="208"/>
      <c r="S157" s="208"/>
      <c r="T157" s="20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3" t="s">
        <v>134</v>
      </c>
      <c r="AU157" s="203" t="s">
        <v>93</v>
      </c>
      <c r="AV157" s="13" t="s">
        <v>93</v>
      </c>
      <c r="AW157" s="13" t="s">
        <v>33</v>
      </c>
      <c r="AX157" s="13" t="s">
        <v>80</v>
      </c>
      <c r="AY157" s="203" t="s">
        <v>125</v>
      </c>
    </row>
    <row r="158" s="13" customFormat="1">
      <c r="A158" s="13"/>
      <c r="B158" s="201"/>
      <c r="C158" s="13"/>
      <c r="D158" s="202" t="s">
        <v>134</v>
      </c>
      <c r="E158" s="203" t="s">
        <v>1</v>
      </c>
      <c r="F158" s="204" t="s">
        <v>174</v>
      </c>
      <c r="G158" s="13"/>
      <c r="H158" s="205">
        <v>6</v>
      </c>
      <c r="I158" s="206"/>
      <c r="J158" s="13"/>
      <c r="K158" s="13"/>
      <c r="L158" s="201"/>
      <c r="M158" s="207"/>
      <c r="N158" s="208"/>
      <c r="O158" s="208"/>
      <c r="P158" s="208"/>
      <c r="Q158" s="208"/>
      <c r="R158" s="208"/>
      <c r="S158" s="208"/>
      <c r="T158" s="20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3" t="s">
        <v>134</v>
      </c>
      <c r="AU158" s="203" t="s">
        <v>93</v>
      </c>
      <c r="AV158" s="13" t="s">
        <v>93</v>
      </c>
      <c r="AW158" s="13" t="s">
        <v>33</v>
      </c>
      <c r="AX158" s="13" t="s">
        <v>80</v>
      </c>
      <c r="AY158" s="203" t="s">
        <v>125</v>
      </c>
    </row>
    <row r="159" s="13" customFormat="1">
      <c r="A159" s="13"/>
      <c r="B159" s="201"/>
      <c r="C159" s="13"/>
      <c r="D159" s="202" t="s">
        <v>134</v>
      </c>
      <c r="E159" s="203" t="s">
        <v>1</v>
      </c>
      <c r="F159" s="204" t="s">
        <v>175</v>
      </c>
      <c r="G159" s="13"/>
      <c r="H159" s="205">
        <v>6</v>
      </c>
      <c r="I159" s="206"/>
      <c r="J159" s="13"/>
      <c r="K159" s="13"/>
      <c r="L159" s="201"/>
      <c r="M159" s="207"/>
      <c r="N159" s="208"/>
      <c r="O159" s="208"/>
      <c r="P159" s="208"/>
      <c r="Q159" s="208"/>
      <c r="R159" s="208"/>
      <c r="S159" s="208"/>
      <c r="T159" s="20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3" t="s">
        <v>134</v>
      </c>
      <c r="AU159" s="203" t="s">
        <v>93</v>
      </c>
      <c r="AV159" s="13" t="s">
        <v>93</v>
      </c>
      <c r="AW159" s="13" t="s">
        <v>33</v>
      </c>
      <c r="AX159" s="13" t="s">
        <v>80</v>
      </c>
      <c r="AY159" s="203" t="s">
        <v>125</v>
      </c>
    </row>
    <row r="160" s="14" customFormat="1">
      <c r="A160" s="14"/>
      <c r="B160" s="210"/>
      <c r="C160" s="14"/>
      <c r="D160" s="202" t="s">
        <v>134</v>
      </c>
      <c r="E160" s="211" t="s">
        <v>1</v>
      </c>
      <c r="F160" s="212" t="s">
        <v>138</v>
      </c>
      <c r="G160" s="14"/>
      <c r="H160" s="213">
        <v>13</v>
      </c>
      <c r="I160" s="214"/>
      <c r="J160" s="14"/>
      <c r="K160" s="14"/>
      <c r="L160" s="210"/>
      <c r="M160" s="215"/>
      <c r="N160" s="216"/>
      <c r="O160" s="216"/>
      <c r="P160" s="216"/>
      <c r="Q160" s="216"/>
      <c r="R160" s="216"/>
      <c r="S160" s="216"/>
      <c r="T160" s="21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1" t="s">
        <v>134</v>
      </c>
      <c r="AU160" s="211" t="s">
        <v>93</v>
      </c>
      <c r="AV160" s="14" t="s">
        <v>139</v>
      </c>
      <c r="AW160" s="14" t="s">
        <v>33</v>
      </c>
      <c r="AX160" s="14" t="s">
        <v>87</v>
      </c>
      <c r="AY160" s="211" t="s">
        <v>125</v>
      </c>
    </row>
    <row r="161" s="2" customFormat="1" ht="33" customHeight="1">
      <c r="A161" s="36"/>
      <c r="B161" s="186"/>
      <c r="C161" s="187" t="s">
        <v>176</v>
      </c>
      <c r="D161" s="187" t="s">
        <v>128</v>
      </c>
      <c r="E161" s="188" t="s">
        <v>177</v>
      </c>
      <c r="F161" s="189" t="s">
        <v>178</v>
      </c>
      <c r="G161" s="190" t="s">
        <v>131</v>
      </c>
      <c r="H161" s="191">
        <v>3</v>
      </c>
      <c r="I161" s="192"/>
      <c r="J161" s="191">
        <f>ROUND(I161*H161,3)</f>
        <v>0</v>
      </c>
      <c r="K161" s="193"/>
      <c r="L161" s="37"/>
      <c r="M161" s="194" t="s">
        <v>1</v>
      </c>
      <c r="N161" s="195" t="s">
        <v>46</v>
      </c>
      <c r="O161" s="80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8" t="s">
        <v>132</v>
      </c>
      <c r="AT161" s="198" t="s">
        <v>128</v>
      </c>
      <c r="AU161" s="198" t="s">
        <v>93</v>
      </c>
      <c r="AY161" s="17" t="s">
        <v>125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7" t="s">
        <v>93</v>
      </c>
      <c r="BK161" s="200">
        <f>ROUND(I161*H161,3)</f>
        <v>0</v>
      </c>
      <c r="BL161" s="17" t="s">
        <v>132</v>
      </c>
      <c r="BM161" s="198" t="s">
        <v>179</v>
      </c>
    </row>
    <row r="162" s="13" customFormat="1">
      <c r="A162" s="13"/>
      <c r="B162" s="201"/>
      <c r="C162" s="13"/>
      <c r="D162" s="202" t="s">
        <v>134</v>
      </c>
      <c r="E162" s="203" t="s">
        <v>1</v>
      </c>
      <c r="F162" s="204" t="s">
        <v>143</v>
      </c>
      <c r="G162" s="13"/>
      <c r="H162" s="205">
        <v>1</v>
      </c>
      <c r="I162" s="206"/>
      <c r="J162" s="13"/>
      <c r="K162" s="13"/>
      <c r="L162" s="201"/>
      <c r="M162" s="207"/>
      <c r="N162" s="208"/>
      <c r="O162" s="208"/>
      <c r="P162" s="208"/>
      <c r="Q162" s="208"/>
      <c r="R162" s="208"/>
      <c r="S162" s="208"/>
      <c r="T162" s="20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3" t="s">
        <v>134</v>
      </c>
      <c r="AU162" s="203" t="s">
        <v>93</v>
      </c>
      <c r="AV162" s="13" t="s">
        <v>93</v>
      </c>
      <c r="AW162" s="13" t="s">
        <v>33</v>
      </c>
      <c r="AX162" s="13" t="s">
        <v>80</v>
      </c>
      <c r="AY162" s="203" t="s">
        <v>125</v>
      </c>
    </row>
    <row r="163" s="13" customFormat="1">
      <c r="A163" s="13"/>
      <c r="B163" s="201"/>
      <c r="C163" s="13"/>
      <c r="D163" s="202" t="s">
        <v>134</v>
      </c>
      <c r="E163" s="203" t="s">
        <v>1</v>
      </c>
      <c r="F163" s="204" t="s">
        <v>180</v>
      </c>
      <c r="G163" s="13"/>
      <c r="H163" s="205">
        <v>1</v>
      </c>
      <c r="I163" s="206"/>
      <c r="J163" s="13"/>
      <c r="K163" s="13"/>
      <c r="L163" s="201"/>
      <c r="M163" s="207"/>
      <c r="N163" s="208"/>
      <c r="O163" s="208"/>
      <c r="P163" s="208"/>
      <c r="Q163" s="208"/>
      <c r="R163" s="208"/>
      <c r="S163" s="208"/>
      <c r="T163" s="20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3" t="s">
        <v>134</v>
      </c>
      <c r="AU163" s="203" t="s">
        <v>93</v>
      </c>
      <c r="AV163" s="13" t="s">
        <v>93</v>
      </c>
      <c r="AW163" s="13" t="s">
        <v>33</v>
      </c>
      <c r="AX163" s="13" t="s">
        <v>80</v>
      </c>
      <c r="AY163" s="203" t="s">
        <v>125</v>
      </c>
    </row>
    <row r="164" s="13" customFormat="1">
      <c r="A164" s="13"/>
      <c r="B164" s="201"/>
      <c r="C164" s="13"/>
      <c r="D164" s="202" t="s">
        <v>134</v>
      </c>
      <c r="E164" s="203" t="s">
        <v>1</v>
      </c>
      <c r="F164" s="204" t="s">
        <v>181</v>
      </c>
      <c r="G164" s="13"/>
      <c r="H164" s="205">
        <v>1</v>
      </c>
      <c r="I164" s="206"/>
      <c r="J164" s="13"/>
      <c r="K164" s="13"/>
      <c r="L164" s="201"/>
      <c r="M164" s="207"/>
      <c r="N164" s="208"/>
      <c r="O164" s="208"/>
      <c r="P164" s="208"/>
      <c r="Q164" s="208"/>
      <c r="R164" s="208"/>
      <c r="S164" s="208"/>
      <c r="T164" s="20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3" t="s">
        <v>134</v>
      </c>
      <c r="AU164" s="203" t="s">
        <v>93</v>
      </c>
      <c r="AV164" s="13" t="s">
        <v>93</v>
      </c>
      <c r="AW164" s="13" t="s">
        <v>33</v>
      </c>
      <c r="AX164" s="13" t="s">
        <v>80</v>
      </c>
      <c r="AY164" s="203" t="s">
        <v>125</v>
      </c>
    </row>
    <row r="165" s="14" customFormat="1">
      <c r="A165" s="14"/>
      <c r="B165" s="210"/>
      <c r="C165" s="14"/>
      <c r="D165" s="202" t="s">
        <v>134</v>
      </c>
      <c r="E165" s="211" t="s">
        <v>1</v>
      </c>
      <c r="F165" s="212" t="s">
        <v>138</v>
      </c>
      <c r="G165" s="14"/>
      <c r="H165" s="213">
        <v>3</v>
      </c>
      <c r="I165" s="214"/>
      <c r="J165" s="14"/>
      <c r="K165" s="14"/>
      <c r="L165" s="210"/>
      <c r="M165" s="215"/>
      <c r="N165" s="216"/>
      <c r="O165" s="216"/>
      <c r="P165" s="216"/>
      <c r="Q165" s="216"/>
      <c r="R165" s="216"/>
      <c r="S165" s="216"/>
      <c r="T165" s="21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1" t="s">
        <v>134</v>
      </c>
      <c r="AU165" s="211" t="s">
        <v>93</v>
      </c>
      <c r="AV165" s="14" t="s">
        <v>139</v>
      </c>
      <c r="AW165" s="14" t="s">
        <v>33</v>
      </c>
      <c r="AX165" s="14" t="s">
        <v>87</v>
      </c>
      <c r="AY165" s="211" t="s">
        <v>125</v>
      </c>
    </row>
    <row r="166" s="2" customFormat="1" ht="24.15" customHeight="1">
      <c r="A166" s="36"/>
      <c r="B166" s="186"/>
      <c r="C166" s="187" t="s">
        <v>182</v>
      </c>
      <c r="D166" s="187" t="s">
        <v>128</v>
      </c>
      <c r="E166" s="188" t="s">
        <v>183</v>
      </c>
      <c r="F166" s="189" t="s">
        <v>184</v>
      </c>
      <c r="G166" s="190" t="s">
        <v>131</v>
      </c>
      <c r="H166" s="191">
        <v>3</v>
      </c>
      <c r="I166" s="192"/>
      <c r="J166" s="191">
        <f>ROUND(I166*H166,3)</f>
        <v>0</v>
      </c>
      <c r="K166" s="193"/>
      <c r="L166" s="37"/>
      <c r="M166" s="194" t="s">
        <v>1</v>
      </c>
      <c r="N166" s="195" t="s">
        <v>46</v>
      </c>
      <c r="O166" s="80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98" t="s">
        <v>132</v>
      </c>
      <c r="AT166" s="198" t="s">
        <v>128</v>
      </c>
      <c r="AU166" s="198" t="s">
        <v>93</v>
      </c>
      <c r="AY166" s="17" t="s">
        <v>125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7" t="s">
        <v>93</v>
      </c>
      <c r="BK166" s="200">
        <f>ROUND(I166*H166,3)</f>
        <v>0</v>
      </c>
      <c r="BL166" s="17" t="s">
        <v>132</v>
      </c>
      <c r="BM166" s="198" t="s">
        <v>185</v>
      </c>
    </row>
    <row r="167" s="13" customFormat="1">
      <c r="A167" s="13"/>
      <c r="B167" s="201"/>
      <c r="C167" s="13"/>
      <c r="D167" s="202" t="s">
        <v>134</v>
      </c>
      <c r="E167" s="203" t="s">
        <v>1</v>
      </c>
      <c r="F167" s="204" t="s">
        <v>143</v>
      </c>
      <c r="G167" s="13"/>
      <c r="H167" s="205">
        <v>1</v>
      </c>
      <c r="I167" s="206"/>
      <c r="J167" s="13"/>
      <c r="K167" s="13"/>
      <c r="L167" s="201"/>
      <c r="M167" s="207"/>
      <c r="N167" s="208"/>
      <c r="O167" s="208"/>
      <c r="P167" s="208"/>
      <c r="Q167" s="208"/>
      <c r="R167" s="208"/>
      <c r="S167" s="208"/>
      <c r="T167" s="20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3" t="s">
        <v>134</v>
      </c>
      <c r="AU167" s="203" t="s">
        <v>93</v>
      </c>
      <c r="AV167" s="13" t="s">
        <v>93</v>
      </c>
      <c r="AW167" s="13" t="s">
        <v>33</v>
      </c>
      <c r="AX167" s="13" t="s">
        <v>80</v>
      </c>
      <c r="AY167" s="203" t="s">
        <v>125</v>
      </c>
    </row>
    <row r="168" s="13" customFormat="1">
      <c r="A168" s="13"/>
      <c r="B168" s="201"/>
      <c r="C168" s="13"/>
      <c r="D168" s="202" t="s">
        <v>134</v>
      </c>
      <c r="E168" s="203" t="s">
        <v>1</v>
      </c>
      <c r="F168" s="204" t="s">
        <v>180</v>
      </c>
      <c r="G168" s="13"/>
      <c r="H168" s="205">
        <v>1</v>
      </c>
      <c r="I168" s="206"/>
      <c r="J168" s="13"/>
      <c r="K168" s="13"/>
      <c r="L168" s="201"/>
      <c r="M168" s="207"/>
      <c r="N168" s="208"/>
      <c r="O168" s="208"/>
      <c r="P168" s="208"/>
      <c r="Q168" s="208"/>
      <c r="R168" s="208"/>
      <c r="S168" s="208"/>
      <c r="T168" s="20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3" t="s">
        <v>134</v>
      </c>
      <c r="AU168" s="203" t="s">
        <v>93</v>
      </c>
      <c r="AV168" s="13" t="s">
        <v>93</v>
      </c>
      <c r="AW168" s="13" t="s">
        <v>33</v>
      </c>
      <c r="AX168" s="13" t="s">
        <v>80</v>
      </c>
      <c r="AY168" s="203" t="s">
        <v>125</v>
      </c>
    </row>
    <row r="169" s="13" customFormat="1">
      <c r="A169" s="13"/>
      <c r="B169" s="201"/>
      <c r="C169" s="13"/>
      <c r="D169" s="202" t="s">
        <v>134</v>
      </c>
      <c r="E169" s="203" t="s">
        <v>1</v>
      </c>
      <c r="F169" s="204" t="s">
        <v>181</v>
      </c>
      <c r="G169" s="13"/>
      <c r="H169" s="205">
        <v>1</v>
      </c>
      <c r="I169" s="206"/>
      <c r="J169" s="13"/>
      <c r="K169" s="13"/>
      <c r="L169" s="201"/>
      <c r="M169" s="207"/>
      <c r="N169" s="208"/>
      <c r="O169" s="208"/>
      <c r="P169" s="208"/>
      <c r="Q169" s="208"/>
      <c r="R169" s="208"/>
      <c r="S169" s="208"/>
      <c r="T169" s="20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3" t="s">
        <v>134</v>
      </c>
      <c r="AU169" s="203" t="s">
        <v>93</v>
      </c>
      <c r="AV169" s="13" t="s">
        <v>93</v>
      </c>
      <c r="AW169" s="13" t="s">
        <v>33</v>
      </c>
      <c r="AX169" s="13" t="s">
        <v>80</v>
      </c>
      <c r="AY169" s="203" t="s">
        <v>125</v>
      </c>
    </row>
    <row r="170" s="14" customFormat="1">
      <c r="A170" s="14"/>
      <c r="B170" s="210"/>
      <c r="C170" s="14"/>
      <c r="D170" s="202" t="s">
        <v>134</v>
      </c>
      <c r="E170" s="211" t="s">
        <v>1</v>
      </c>
      <c r="F170" s="212" t="s">
        <v>138</v>
      </c>
      <c r="G170" s="14"/>
      <c r="H170" s="213">
        <v>3</v>
      </c>
      <c r="I170" s="214"/>
      <c r="J170" s="14"/>
      <c r="K170" s="14"/>
      <c r="L170" s="210"/>
      <c r="M170" s="215"/>
      <c r="N170" s="216"/>
      <c r="O170" s="216"/>
      <c r="P170" s="216"/>
      <c r="Q170" s="216"/>
      <c r="R170" s="216"/>
      <c r="S170" s="216"/>
      <c r="T170" s="21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1" t="s">
        <v>134</v>
      </c>
      <c r="AU170" s="211" t="s">
        <v>93</v>
      </c>
      <c r="AV170" s="14" t="s">
        <v>139</v>
      </c>
      <c r="AW170" s="14" t="s">
        <v>33</v>
      </c>
      <c r="AX170" s="14" t="s">
        <v>87</v>
      </c>
      <c r="AY170" s="211" t="s">
        <v>125</v>
      </c>
    </row>
    <row r="171" s="2" customFormat="1" ht="37.8" customHeight="1">
      <c r="A171" s="36"/>
      <c r="B171" s="186"/>
      <c r="C171" s="187" t="s">
        <v>186</v>
      </c>
      <c r="D171" s="187" t="s">
        <v>128</v>
      </c>
      <c r="E171" s="188" t="s">
        <v>187</v>
      </c>
      <c r="F171" s="189" t="s">
        <v>188</v>
      </c>
      <c r="G171" s="190" t="s">
        <v>131</v>
      </c>
      <c r="H171" s="191">
        <v>12</v>
      </c>
      <c r="I171" s="192"/>
      <c r="J171" s="191">
        <f>ROUND(I171*H171,3)</f>
        <v>0</v>
      </c>
      <c r="K171" s="193"/>
      <c r="L171" s="37"/>
      <c r="M171" s="194" t="s">
        <v>1</v>
      </c>
      <c r="N171" s="195" t="s">
        <v>46</v>
      </c>
      <c r="O171" s="80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98" t="s">
        <v>132</v>
      </c>
      <c r="AT171" s="198" t="s">
        <v>128</v>
      </c>
      <c r="AU171" s="198" t="s">
        <v>93</v>
      </c>
      <c r="AY171" s="17" t="s">
        <v>125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7" t="s">
        <v>93</v>
      </c>
      <c r="BK171" s="200">
        <f>ROUND(I171*H171,3)</f>
        <v>0</v>
      </c>
      <c r="BL171" s="17" t="s">
        <v>132</v>
      </c>
      <c r="BM171" s="198" t="s">
        <v>189</v>
      </c>
    </row>
    <row r="172" s="13" customFormat="1">
      <c r="A172" s="13"/>
      <c r="B172" s="201"/>
      <c r="C172" s="13"/>
      <c r="D172" s="202" t="s">
        <v>134</v>
      </c>
      <c r="E172" s="203" t="s">
        <v>1</v>
      </c>
      <c r="F172" s="204" t="s">
        <v>174</v>
      </c>
      <c r="G172" s="13"/>
      <c r="H172" s="205">
        <v>6</v>
      </c>
      <c r="I172" s="206"/>
      <c r="J172" s="13"/>
      <c r="K172" s="13"/>
      <c r="L172" s="201"/>
      <c r="M172" s="207"/>
      <c r="N172" s="208"/>
      <c r="O172" s="208"/>
      <c r="P172" s="208"/>
      <c r="Q172" s="208"/>
      <c r="R172" s="208"/>
      <c r="S172" s="208"/>
      <c r="T172" s="20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3" t="s">
        <v>134</v>
      </c>
      <c r="AU172" s="203" t="s">
        <v>93</v>
      </c>
      <c r="AV172" s="13" t="s">
        <v>93</v>
      </c>
      <c r="AW172" s="13" t="s">
        <v>33</v>
      </c>
      <c r="AX172" s="13" t="s">
        <v>80</v>
      </c>
      <c r="AY172" s="203" t="s">
        <v>125</v>
      </c>
    </row>
    <row r="173" s="13" customFormat="1">
      <c r="A173" s="13"/>
      <c r="B173" s="201"/>
      <c r="C173" s="13"/>
      <c r="D173" s="202" t="s">
        <v>134</v>
      </c>
      <c r="E173" s="203" t="s">
        <v>1</v>
      </c>
      <c r="F173" s="204" t="s">
        <v>175</v>
      </c>
      <c r="G173" s="13"/>
      <c r="H173" s="205">
        <v>6</v>
      </c>
      <c r="I173" s="206"/>
      <c r="J173" s="13"/>
      <c r="K173" s="13"/>
      <c r="L173" s="201"/>
      <c r="M173" s="207"/>
      <c r="N173" s="208"/>
      <c r="O173" s="208"/>
      <c r="P173" s="208"/>
      <c r="Q173" s="208"/>
      <c r="R173" s="208"/>
      <c r="S173" s="208"/>
      <c r="T173" s="20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3" t="s">
        <v>134</v>
      </c>
      <c r="AU173" s="203" t="s">
        <v>93</v>
      </c>
      <c r="AV173" s="13" t="s">
        <v>93</v>
      </c>
      <c r="AW173" s="13" t="s">
        <v>33</v>
      </c>
      <c r="AX173" s="13" t="s">
        <v>80</v>
      </c>
      <c r="AY173" s="203" t="s">
        <v>125</v>
      </c>
    </row>
    <row r="174" s="14" customFormat="1">
      <c r="A174" s="14"/>
      <c r="B174" s="210"/>
      <c r="C174" s="14"/>
      <c r="D174" s="202" t="s">
        <v>134</v>
      </c>
      <c r="E174" s="211" t="s">
        <v>1</v>
      </c>
      <c r="F174" s="212" t="s">
        <v>138</v>
      </c>
      <c r="G174" s="14"/>
      <c r="H174" s="213">
        <v>12</v>
      </c>
      <c r="I174" s="214"/>
      <c r="J174" s="14"/>
      <c r="K174" s="14"/>
      <c r="L174" s="210"/>
      <c r="M174" s="215"/>
      <c r="N174" s="216"/>
      <c r="O174" s="216"/>
      <c r="P174" s="216"/>
      <c r="Q174" s="216"/>
      <c r="R174" s="216"/>
      <c r="S174" s="216"/>
      <c r="T174" s="21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1" t="s">
        <v>134</v>
      </c>
      <c r="AU174" s="211" t="s">
        <v>93</v>
      </c>
      <c r="AV174" s="14" t="s">
        <v>139</v>
      </c>
      <c r="AW174" s="14" t="s">
        <v>33</v>
      </c>
      <c r="AX174" s="14" t="s">
        <v>87</v>
      </c>
      <c r="AY174" s="211" t="s">
        <v>125</v>
      </c>
    </row>
    <row r="175" s="2" customFormat="1" ht="33" customHeight="1">
      <c r="A175" s="36"/>
      <c r="B175" s="186"/>
      <c r="C175" s="187" t="s">
        <v>190</v>
      </c>
      <c r="D175" s="187" t="s">
        <v>128</v>
      </c>
      <c r="E175" s="188" t="s">
        <v>191</v>
      </c>
      <c r="F175" s="189" t="s">
        <v>192</v>
      </c>
      <c r="G175" s="190" t="s">
        <v>131</v>
      </c>
      <c r="H175" s="191">
        <v>2</v>
      </c>
      <c r="I175" s="192"/>
      <c r="J175" s="191">
        <f>ROUND(I175*H175,3)</f>
        <v>0</v>
      </c>
      <c r="K175" s="193"/>
      <c r="L175" s="37"/>
      <c r="M175" s="194" t="s">
        <v>1</v>
      </c>
      <c r="N175" s="195" t="s">
        <v>46</v>
      </c>
      <c r="O175" s="80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8" t="s">
        <v>132</v>
      </c>
      <c r="AT175" s="198" t="s">
        <v>128</v>
      </c>
      <c r="AU175" s="198" t="s">
        <v>93</v>
      </c>
      <c r="AY175" s="17" t="s">
        <v>125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7" t="s">
        <v>93</v>
      </c>
      <c r="BK175" s="200">
        <f>ROUND(I175*H175,3)</f>
        <v>0</v>
      </c>
      <c r="BL175" s="17" t="s">
        <v>132</v>
      </c>
      <c r="BM175" s="198" t="s">
        <v>193</v>
      </c>
    </row>
    <row r="176" s="13" customFormat="1">
      <c r="A176" s="13"/>
      <c r="B176" s="201"/>
      <c r="C176" s="13"/>
      <c r="D176" s="202" t="s">
        <v>134</v>
      </c>
      <c r="E176" s="203" t="s">
        <v>1</v>
      </c>
      <c r="F176" s="204" t="s">
        <v>180</v>
      </c>
      <c r="G176" s="13"/>
      <c r="H176" s="205">
        <v>1</v>
      </c>
      <c r="I176" s="206"/>
      <c r="J176" s="13"/>
      <c r="K176" s="13"/>
      <c r="L176" s="201"/>
      <c r="M176" s="207"/>
      <c r="N176" s="208"/>
      <c r="O176" s="208"/>
      <c r="P176" s="208"/>
      <c r="Q176" s="208"/>
      <c r="R176" s="208"/>
      <c r="S176" s="208"/>
      <c r="T176" s="20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3" t="s">
        <v>134</v>
      </c>
      <c r="AU176" s="203" t="s">
        <v>93</v>
      </c>
      <c r="AV176" s="13" t="s">
        <v>93</v>
      </c>
      <c r="AW176" s="13" t="s">
        <v>33</v>
      </c>
      <c r="AX176" s="13" t="s">
        <v>80</v>
      </c>
      <c r="AY176" s="203" t="s">
        <v>125</v>
      </c>
    </row>
    <row r="177" s="13" customFormat="1">
      <c r="A177" s="13"/>
      <c r="B177" s="201"/>
      <c r="C177" s="13"/>
      <c r="D177" s="202" t="s">
        <v>134</v>
      </c>
      <c r="E177" s="203" t="s">
        <v>1</v>
      </c>
      <c r="F177" s="204" t="s">
        <v>181</v>
      </c>
      <c r="G177" s="13"/>
      <c r="H177" s="205">
        <v>1</v>
      </c>
      <c r="I177" s="206"/>
      <c r="J177" s="13"/>
      <c r="K177" s="13"/>
      <c r="L177" s="201"/>
      <c r="M177" s="207"/>
      <c r="N177" s="208"/>
      <c r="O177" s="208"/>
      <c r="P177" s="208"/>
      <c r="Q177" s="208"/>
      <c r="R177" s="208"/>
      <c r="S177" s="208"/>
      <c r="T177" s="20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3" t="s">
        <v>134</v>
      </c>
      <c r="AU177" s="203" t="s">
        <v>93</v>
      </c>
      <c r="AV177" s="13" t="s">
        <v>93</v>
      </c>
      <c r="AW177" s="13" t="s">
        <v>33</v>
      </c>
      <c r="AX177" s="13" t="s">
        <v>80</v>
      </c>
      <c r="AY177" s="203" t="s">
        <v>125</v>
      </c>
    </row>
    <row r="178" s="14" customFormat="1">
      <c r="A178" s="14"/>
      <c r="B178" s="210"/>
      <c r="C178" s="14"/>
      <c r="D178" s="202" t="s">
        <v>134</v>
      </c>
      <c r="E178" s="211" t="s">
        <v>1</v>
      </c>
      <c r="F178" s="212" t="s">
        <v>138</v>
      </c>
      <c r="G178" s="14"/>
      <c r="H178" s="213">
        <v>2</v>
      </c>
      <c r="I178" s="214"/>
      <c r="J178" s="14"/>
      <c r="K178" s="14"/>
      <c r="L178" s="210"/>
      <c r="M178" s="215"/>
      <c r="N178" s="216"/>
      <c r="O178" s="216"/>
      <c r="P178" s="216"/>
      <c r="Q178" s="216"/>
      <c r="R178" s="216"/>
      <c r="S178" s="216"/>
      <c r="T178" s="21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1" t="s">
        <v>134</v>
      </c>
      <c r="AU178" s="211" t="s">
        <v>93</v>
      </c>
      <c r="AV178" s="14" t="s">
        <v>139</v>
      </c>
      <c r="AW178" s="14" t="s">
        <v>33</v>
      </c>
      <c r="AX178" s="14" t="s">
        <v>87</v>
      </c>
      <c r="AY178" s="211" t="s">
        <v>125</v>
      </c>
    </row>
    <row r="179" s="2" customFormat="1" ht="24.15" customHeight="1">
      <c r="A179" s="36"/>
      <c r="B179" s="186"/>
      <c r="C179" s="187" t="s">
        <v>7</v>
      </c>
      <c r="D179" s="187" t="s">
        <v>128</v>
      </c>
      <c r="E179" s="188" t="s">
        <v>194</v>
      </c>
      <c r="F179" s="189" t="s">
        <v>195</v>
      </c>
      <c r="G179" s="190" t="s">
        <v>131</v>
      </c>
      <c r="H179" s="191">
        <v>2</v>
      </c>
      <c r="I179" s="192"/>
      <c r="J179" s="191">
        <f>ROUND(I179*H179,3)</f>
        <v>0</v>
      </c>
      <c r="K179" s="193"/>
      <c r="L179" s="37"/>
      <c r="M179" s="194" t="s">
        <v>1</v>
      </c>
      <c r="N179" s="195" t="s">
        <v>46</v>
      </c>
      <c r="O179" s="80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8" t="s">
        <v>132</v>
      </c>
      <c r="AT179" s="198" t="s">
        <v>128</v>
      </c>
      <c r="AU179" s="198" t="s">
        <v>93</v>
      </c>
      <c r="AY179" s="17" t="s">
        <v>125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7" t="s">
        <v>93</v>
      </c>
      <c r="BK179" s="200">
        <f>ROUND(I179*H179,3)</f>
        <v>0</v>
      </c>
      <c r="BL179" s="17" t="s">
        <v>132</v>
      </c>
      <c r="BM179" s="198" t="s">
        <v>196</v>
      </c>
    </row>
    <row r="180" s="13" customFormat="1">
      <c r="A180" s="13"/>
      <c r="B180" s="201"/>
      <c r="C180" s="13"/>
      <c r="D180" s="202" t="s">
        <v>134</v>
      </c>
      <c r="E180" s="203" t="s">
        <v>1</v>
      </c>
      <c r="F180" s="204" t="s">
        <v>180</v>
      </c>
      <c r="G180" s="13"/>
      <c r="H180" s="205">
        <v>1</v>
      </c>
      <c r="I180" s="206"/>
      <c r="J180" s="13"/>
      <c r="K180" s="13"/>
      <c r="L180" s="201"/>
      <c r="M180" s="207"/>
      <c r="N180" s="208"/>
      <c r="O180" s="208"/>
      <c r="P180" s="208"/>
      <c r="Q180" s="208"/>
      <c r="R180" s="208"/>
      <c r="S180" s="208"/>
      <c r="T180" s="20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3" t="s">
        <v>134</v>
      </c>
      <c r="AU180" s="203" t="s">
        <v>93</v>
      </c>
      <c r="AV180" s="13" t="s">
        <v>93</v>
      </c>
      <c r="AW180" s="13" t="s">
        <v>33</v>
      </c>
      <c r="AX180" s="13" t="s">
        <v>80</v>
      </c>
      <c r="AY180" s="203" t="s">
        <v>125</v>
      </c>
    </row>
    <row r="181" s="13" customFormat="1">
      <c r="A181" s="13"/>
      <c r="B181" s="201"/>
      <c r="C181" s="13"/>
      <c r="D181" s="202" t="s">
        <v>134</v>
      </c>
      <c r="E181" s="203" t="s">
        <v>1</v>
      </c>
      <c r="F181" s="204" t="s">
        <v>181</v>
      </c>
      <c r="G181" s="13"/>
      <c r="H181" s="205">
        <v>1</v>
      </c>
      <c r="I181" s="206"/>
      <c r="J181" s="13"/>
      <c r="K181" s="13"/>
      <c r="L181" s="201"/>
      <c r="M181" s="207"/>
      <c r="N181" s="208"/>
      <c r="O181" s="208"/>
      <c r="P181" s="208"/>
      <c r="Q181" s="208"/>
      <c r="R181" s="208"/>
      <c r="S181" s="208"/>
      <c r="T181" s="20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3" t="s">
        <v>134</v>
      </c>
      <c r="AU181" s="203" t="s">
        <v>93</v>
      </c>
      <c r="AV181" s="13" t="s">
        <v>93</v>
      </c>
      <c r="AW181" s="13" t="s">
        <v>33</v>
      </c>
      <c r="AX181" s="13" t="s">
        <v>80</v>
      </c>
      <c r="AY181" s="203" t="s">
        <v>125</v>
      </c>
    </row>
    <row r="182" s="14" customFormat="1">
      <c r="A182" s="14"/>
      <c r="B182" s="210"/>
      <c r="C182" s="14"/>
      <c r="D182" s="202" t="s">
        <v>134</v>
      </c>
      <c r="E182" s="211" t="s">
        <v>1</v>
      </c>
      <c r="F182" s="212" t="s">
        <v>138</v>
      </c>
      <c r="G182" s="14"/>
      <c r="H182" s="213">
        <v>2</v>
      </c>
      <c r="I182" s="214"/>
      <c r="J182" s="14"/>
      <c r="K182" s="14"/>
      <c r="L182" s="210"/>
      <c r="M182" s="215"/>
      <c r="N182" s="216"/>
      <c r="O182" s="216"/>
      <c r="P182" s="216"/>
      <c r="Q182" s="216"/>
      <c r="R182" s="216"/>
      <c r="S182" s="216"/>
      <c r="T182" s="21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1" t="s">
        <v>134</v>
      </c>
      <c r="AU182" s="211" t="s">
        <v>93</v>
      </c>
      <c r="AV182" s="14" t="s">
        <v>139</v>
      </c>
      <c r="AW182" s="14" t="s">
        <v>33</v>
      </c>
      <c r="AX182" s="14" t="s">
        <v>87</v>
      </c>
      <c r="AY182" s="211" t="s">
        <v>125</v>
      </c>
    </row>
    <row r="183" s="2" customFormat="1" ht="24.15" customHeight="1">
      <c r="A183" s="36"/>
      <c r="B183" s="186"/>
      <c r="C183" s="187" t="s">
        <v>197</v>
      </c>
      <c r="D183" s="187" t="s">
        <v>128</v>
      </c>
      <c r="E183" s="188" t="s">
        <v>198</v>
      </c>
      <c r="F183" s="189" t="s">
        <v>199</v>
      </c>
      <c r="G183" s="190" t="s">
        <v>131</v>
      </c>
      <c r="H183" s="191">
        <v>2</v>
      </c>
      <c r="I183" s="192"/>
      <c r="J183" s="191">
        <f>ROUND(I183*H183,3)</f>
        <v>0</v>
      </c>
      <c r="K183" s="193"/>
      <c r="L183" s="37"/>
      <c r="M183" s="194" t="s">
        <v>1</v>
      </c>
      <c r="N183" s="195" t="s">
        <v>46</v>
      </c>
      <c r="O183" s="80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8" t="s">
        <v>132</v>
      </c>
      <c r="AT183" s="198" t="s">
        <v>128</v>
      </c>
      <c r="AU183" s="198" t="s">
        <v>93</v>
      </c>
      <c r="AY183" s="17" t="s">
        <v>125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7" t="s">
        <v>93</v>
      </c>
      <c r="BK183" s="200">
        <f>ROUND(I183*H183,3)</f>
        <v>0</v>
      </c>
      <c r="BL183" s="17" t="s">
        <v>132</v>
      </c>
      <c r="BM183" s="198" t="s">
        <v>200</v>
      </c>
    </row>
    <row r="184" s="13" customFormat="1">
      <c r="A184" s="13"/>
      <c r="B184" s="201"/>
      <c r="C184" s="13"/>
      <c r="D184" s="202" t="s">
        <v>134</v>
      </c>
      <c r="E184" s="203" t="s">
        <v>1</v>
      </c>
      <c r="F184" s="204" t="s">
        <v>180</v>
      </c>
      <c r="G184" s="13"/>
      <c r="H184" s="205">
        <v>1</v>
      </c>
      <c r="I184" s="206"/>
      <c r="J184" s="13"/>
      <c r="K184" s="13"/>
      <c r="L184" s="201"/>
      <c r="M184" s="207"/>
      <c r="N184" s="208"/>
      <c r="O184" s="208"/>
      <c r="P184" s="208"/>
      <c r="Q184" s="208"/>
      <c r="R184" s="208"/>
      <c r="S184" s="208"/>
      <c r="T184" s="20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3" t="s">
        <v>134</v>
      </c>
      <c r="AU184" s="203" t="s">
        <v>93</v>
      </c>
      <c r="AV184" s="13" t="s">
        <v>93</v>
      </c>
      <c r="AW184" s="13" t="s">
        <v>33</v>
      </c>
      <c r="AX184" s="13" t="s">
        <v>80</v>
      </c>
      <c r="AY184" s="203" t="s">
        <v>125</v>
      </c>
    </row>
    <row r="185" s="13" customFormat="1">
      <c r="A185" s="13"/>
      <c r="B185" s="201"/>
      <c r="C185" s="13"/>
      <c r="D185" s="202" t="s">
        <v>134</v>
      </c>
      <c r="E185" s="203" t="s">
        <v>1</v>
      </c>
      <c r="F185" s="204" t="s">
        <v>181</v>
      </c>
      <c r="G185" s="13"/>
      <c r="H185" s="205">
        <v>1</v>
      </c>
      <c r="I185" s="206"/>
      <c r="J185" s="13"/>
      <c r="K185" s="13"/>
      <c r="L185" s="201"/>
      <c r="M185" s="207"/>
      <c r="N185" s="208"/>
      <c r="O185" s="208"/>
      <c r="P185" s="208"/>
      <c r="Q185" s="208"/>
      <c r="R185" s="208"/>
      <c r="S185" s="208"/>
      <c r="T185" s="20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3" t="s">
        <v>134</v>
      </c>
      <c r="AU185" s="203" t="s">
        <v>93</v>
      </c>
      <c r="AV185" s="13" t="s">
        <v>93</v>
      </c>
      <c r="AW185" s="13" t="s">
        <v>33</v>
      </c>
      <c r="AX185" s="13" t="s">
        <v>80</v>
      </c>
      <c r="AY185" s="203" t="s">
        <v>125</v>
      </c>
    </row>
    <row r="186" s="14" customFormat="1">
      <c r="A186" s="14"/>
      <c r="B186" s="210"/>
      <c r="C186" s="14"/>
      <c r="D186" s="202" t="s">
        <v>134</v>
      </c>
      <c r="E186" s="211" t="s">
        <v>1</v>
      </c>
      <c r="F186" s="212" t="s">
        <v>138</v>
      </c>
      <c r="G186" s="14"/>
      <c r="H186" s="213">
        <v>2</v>
      </c>
      <c r="I186" s="214"/>
      <c r="J186" s="14"/>
      <c r="K186" s="14"/>
      <c r="L186" s="210"/>
      <c r="M186" s="215"/>
      <c r="N186" s="216"/>
      <c r="O186" s="216"/>
      <c r="P186" s="216"/>
      <c r="Q186" s="216"/>
      <c r="R186" s="216"/>
      <c r="S186" s="216"/>
      <c r="T186" s="21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1" t="s">
        <v>134</v>
      </c>
      <c r="AU186" s="211" t="s">
        <v>93</v>
      </c>
      <c r="AV186" s="14" t="s">
        <v>139</v>
      </c>
      <c r="AW186" s="14" t="s">
        <v>33</v>
      </c>
      <c r="AX186" s="14" t="s">
        <v>87</v>
      </c>
      <c r="AY186" s="211" t="s">
        <v>125</v>
      </c>
    </row>
    <row r="187" s="2" customFormat="1" ht="24.15" customHeight="1">
      <c r="A187" s="36"/>
      <c r="B187" s="186"/>
      <c r="C187" s="187" t="s">
        <v>201</v>
      </c>
      <c r="D187" s="187" t="s">
        <v>128</v>
      </c>
      <c r="E187" s="188" t="s">
        <v>202</v>
      </c>
      <c r="F187" s="189" t="s">
        <v>203</v>
      </c>
      <c r="G187" s="190" t="s">
        <v>131</v>
      </c>
      <c r="H187" s="191">
        <v>2</v>
      </c>
      <c r="I187" s="192"/>
      <c r="J187" s="191">
        <f>ROUND(I187*H187,3)</f>
        <v>0</v>
      </c>
      <c r="K187" s="193"/>
      <c r="L187" s="37"/>
      <c r="M187" s="194" t="s">
        <v>1</v>
      </c>
      <c r="N187" s="195" t="s">
        <v>46</v>
      </c>
      <c r="O187" s="80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8" t="s">
        <v>132</v>
      </c>
      <c r="AT187" s="198" t="s">
        <v>128</v>
      </c>
      <c r="AU187" s="198" t="s">
        <v>93</v>
      </c>
      <c r="AY187" s="17" t="s">
        <v>125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7" t="s">
        <v>93</v>
      </c>
      <c r="BK187" s="200">
        <f>ROUND(I187*H187,3)</f>
        <v>0</v>
      </c>
      <c r="BL187" s="17" t="s">
        <v>132</v>
      </c>
      <c r="BM187" s="198" t="s">
        <v>204</v>
      </c>
    </row>
    <row r="188" s="13" customFormat="1">
      <c r="A188" s="13"/>
      <c r="B188" s="201"/>
      <c r="C188" s="13"/>
      <c r="D188" s="202" t="s">
        <v>134</v>
      </c>
      <c r="E188" s="203" t="s">
        <v>1</v>
      </c>
      <c r="F188" s="204" t="s">
        <v>180</v>
      </c>
      <c r="G188" s="13"/>
      <c r="H188" s="205">
        <v>1</v>
      </c>
      <c r="I188" s="206"/>
      <c r="J188" s="13"/>
      <c r="K188" s="13"/>
      <c r="L188" s="201"/>
      <c r="M188" s="207"/>
      <c r="N188" s="208"/>
      <c r="O188" s="208"/>
      <c r="P188" s="208"/>
      <c r="Q188" s="208"/>
      <c r="R188" s="208"/>
      <c r="S188" s="208"/>
      <c r="T188" s="20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3" t="s">
        <v>134</v>
      </c>
      <c r="AU188" s="203" t="s">
        <v>93</v>
      </c>
      <c r="AV188" s="13" t="s">
        <v>93</v>
      </c>
      <c r="AW188" s="13" t="s">
        <v>33</v>
      </c>
      <c r="AX188" s="13" t="s">
        <v>80</v>
      </c>
      <c r="AY188" s="203" t="s">
        <v>125</v>
      </c>
    </row>
    <row r="189" s="13" customFormat="1">
      <c r="A189" s="13"/>
      <c r="B189" s="201"/>
      <c r="C189" s="13"/>
      <c r="D189" s="202" t="s">
        <v>134</v>
      </c>
      <c r="E189" s="203" t="s">
        <v>1</v>
      </c>
      <c r="F189" s="204" t="s">
        <v>181</v>
      </c>
      <c r="G189" s="13"/>
      <c r="H189" s="205">
        <v>1</v>
      </c>
      <c r="I189" s="206"/>
      <c r="J189" s="13"/>
      <c r="K189" s="13"/>
      <c r="L189" s="201"/>
      <c r="M189" s="207"/>
      <c r="N189" s="208"/>
      <c r="O189" s="208"/>
      <c r="P189" s="208"/>
      <c r="Q189" s="208"/>
      <c r="R189" s="208"/>
      <c r="S189" s="208"/>
      <c r="T189" s="20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3" t="s">
        <v>134</v>
      </c>
      <c r="AU189" s="203" t="s">
        <v>93</v>
      </c>
      <c r="AV189" s="13" t="s">
        <v>93</v>
      </c>
      <c r="AW189" s="13" t="s">
        <v>33</v>
      </c>
      <c r="AX189" s="13" t="s">
        <v>80</v>
      </c>
      <c r="AY189" s="203" t="s">
        <v>125</v>
      </c>
    </row>
    <row r="190" s="14" customFormat="1">
      <c r="A190" s="14"/>
      <c r="B190" s="210"/>
      <c r="C190" s="14"/>
      <c r="D190" s="202" t="s">
        <v>134</v>
      </c>
      <c r="E190" s="211" t="s">
        <v>1</v>
      </c>
      <c r="F190" s="212" t="s">
        <v>138</v>
      </c>
      <c r="G190" s="14"/>
      <c r="H190" s="213">
        <v>2</v>
      </c>
      <c r="I190" s="214"/>
      <c r="J190" s="14"/>
      <c r="K190" s="14"/>
      <c r="L190" s="210"/>
      <c r="M190" s="215"/>
      <c r="N190" s="216"/>
      <c r="O190" s="216"/>
      <c r="P190" s="216"/>
      <c r="Q190" s="216"/>
      <c r="R190" s="216"/>
      <c r="S190" s="216"/>
      <c r="T190" s="21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1" t="s">
        <v>134</v>
      </c>
      <c r="AU190" s="211" t="s">
        <v>93</v>
      </c>
      <c r="AV190" s="14" t="s">
        <v>139</v>
      </c>
      <c r="AW190" s="14" t="s">
        <v>33</v>
      </c>
      <c r="AX190" s="14" t="s">
        <v>87</v>
      </c>
      <c r="AY190" s="211" t="s">
        <v>125</v>
      </c>
    </row>
    <row r="191" s="2" customFormat="1" ht="24.15" customHeight="1">
      <c r="A191" s="36"/>
      <c r="B191" s="186"/>
      <c r="C191" s="187" t="s">
        <v>205</v>
      </c>
      <c r="D191" s="187" t="s">
        <v>128</v>
      </c>
      <c r="E191" s="188" t="s">
        <v>206</v>
      </c>
      <c r="F191" s="189" t="s">
        <v>207</v>
      </c>
      <c r="G191" s="190" t="s">
        <v>131</v>
      </c>
      <c r="H191" s="191">
        <v>32</v>
      </c>
      <c r="I191" s="192"/>
      <c r="J191" s="191">
        <f>ROUND(I191*H191,3)</f>
        <v>0</v>
      </c>
      <c r="K191" s="193"/>
      <c r="L191" s="37"/>
      <c r="M191" s="194" t="s">
        <v>1</v>
      </c>
      <c r="N191" s="195" t="s">
        <v>46</v>
      </c>
      <c r="O191" s="80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8" t="s">
        <v>132</v>
      </c>
      <c r="AT191" s="198" t="s">
        <v>128</v>
      </c>
      <c r="AU191" s="198" t="s">
        <v>93</v>
      </c>
      <c r="AY191" s="17" t="s">
        <v>125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7" t="s">
        <v>93</v>
      </c>
      <c r="BK191" s="200">
        <f>ROUND(I191*H191,3)</f>
        <v>0</v>
      </c>
      <c r="BL191" s="17" t="s">
        <v>132</v>
      </c>
      <c r="BM191" s="198" t="s">
        <v>208</v>
      </c>
    </row>
    <row r="192" s="13" customFormat="1">
      <c r="A192" s="13"/>
      <c r="B192" s="201"/>
      <c r="C192" s="13"/>
      <c r="D192" s="202" t="s">
        <v>134</v>
      </c>
      <c r="E192" s="203" t="s">
        <v>1</v>
      </c>
      <c r="F192" s="204" t="s">
        <v>209</v>
      </c>
      <c r="G192" s="13"/>
      <c r="H192" s="205">
        <v>16</v>
      </c>
      <c r="I192" s="206"/>
      <c r="J192" s="13"/>
      <c r="K192" s="13"/>
      <c r="L192" s="201"/>
      <c r="M192" s="207"/>
      <c r="N192" s="208"/>
      <c r="O192" s="208"/>
      <c r="P192" s="208"/>
      <c r="Q192" s="208"/>
      <c r="R192" s="208"/>
      <c r="S192" s="208"/>
      <c r="T192" s="20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3" t="s">
        <v>134</v>
      </c>
      <c r="AU192" s="203" t="s">
        <v>93</v>
      </c>
      <c r="AV192" s="13" t="s">
        <v>93</v>
      </c>
      <c r="AW192" s="13" t="s">
        <v>33</v>
      </c>
      <c r="AX192" s="13" t="s">
        <v>80</v>
      </c>
      <c r="AY192" s="203" t="s">
        <v>125</v>
      </c>
    </row>
    <row r="193" s="13" customFormat="1">
      <c r="A193" s="13"/>
      <c r="B193" s="201"/>
      <c r="C193" s="13"/>
      <c r="D193" s="202" t="s">
        <v>134</v>
      </c>
      <c r="E193" s="203" t="s">
        <v>1</v>
      </c>
      <c r="F193" s="204" t="s">
        <v>210</v>
      </c>
      <c r="G193" s="13"/>
      <c r="H193" s="205">
        <v>16</v>
      </c>
      <c r="I193" s="206"/>
      <c r="J193" s="13"/>
      <c r="K193" s="13"/>
      <c r="L193" s="201"/>
      <c r="M193" s="207"/>
      <c r="N193" s="208"/>
      <c r="O193" s="208"/>
      <c r="P193" s="208"/>
      <c r="Q193" s="208"/>
      <c r="R193" s="208"/>
      <c r="S193" s="208"/>
      <c r="T193" s="20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3" t="s">
        <v>134</v>
      </c>
      <c r="AU193" s="203" t="s">
        <v>93</v>
      </c>
      <c r="AV193" s="13" t="s">
        <v>93</v>
      </c>
      <c r="AW193" s="13" t="s">
        <v>33</v>
      </c>
      <c r="AX193" s="13" t="s">
        <v>80</v>
      </c>
      <c r="AY193" s="203" t="s">
        <v>125</v>
      </c>
    </row>
    <row r="194" s="14" customFormat="1">
      <c r="A194" s="14"/>
      <c r="B194" s="210"/>
      <c r="C194" s="14"/>
      <c r="D194" s="202" t="s">
        <v>134</v>
      </c>
      <c r="E194" s="211" t="s">
        <v>1</v>
      </c>
      <c r="F194" s="212" t="s">
        <v>138</v>
      </c>
      <c r="G194" s="14"/>
      <c r="H194" s="213">
        <v>32</v>
      </c>
      <c r="I194" s="214"/>
      <c r="J194" s="14"/>
      <c r="K194" s="14"/>
      <c r="L194" s="210"/>
      <c r="M194" s="215"/>
      <c r="N194" s="216"/>
      <c r="O194" s="216"/>
      <c r="P194" s="216"/>
      <c r="Q194" s="216"/>
      <c r="R194" s="216"/>
      <c r="S194" s="216"/>
      <c r="T194" s="21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11" t="s">
        <v>134</v>
      </c>
      <c r="AU194" s="211" t="s">
        <v>93</v>
      </c>
      <c r="AV194" s="14" t="s">
        <v>139</v>
      </c>
      <c r="AW194" s="14" t="s">
        <v>33</v>
      </c>
      <c r="AX194" s="14" t="s">
        <v>87</v>
      </c>
      <c r="AY194" s="211" t="s">
        <v>125</v>
      </c>
    </row>
    <row r="195" s="2" customFormat="1" ht="37.8" customHeight="1">
      <c r="A195" s="36"/>
      <c r="B195" s="186"/>
      <c r="C195" s="187" t="s">
        <v>211</v>
      </c>
      <c r="D195" s="187" t="s">
        <v>128</v>
      </c>
      <c r="E195" s="188" t="s">
        <v>212</v>
      </c>
      <c r="F195" s="189" t="s">
        <v>213</v>
      </c>
      <c r="G195" s="190" t="s">
        <v>131</v>
      </c>
      <c r="H195" s="191">
        <v>2</v>
      </c>
      <c r="I195" s="192"/>
      <c r="J195" s="191">
        <f>ROUND(I195*H195,3)</f>
        <v>0</v>
      </c>
      <c r="K195" s="193"/>
      <c r="L195" s="37"/>
      <c r="M195" s="194" t="s">
        <v>1</v>
      </c>
      <c r="N195" s="195" t="s">
        <v>46</v>
      </c>
      <c r="O195" s="80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8" t="s">
        <v>132</v>
      </c>
      <c r="AT195" s="198" t="s">
        <v>128</v>
      </c>
      <c r="AU195" s="198" t="s">
        <v>93</v>
      </c>
      <c r="AY195" s="17" t="s">
        <v>125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7" t="s">
        <v>93</v>
      </c>
      <c r="BK195" s="200">
        <f>ROUND(I195*H195,3)</f>
        <v>0</v>
      </c>
      <c r="BL195" s="17" t="s">
        <v>132</v>
      </c>
      <c r="BM195" s="198" t="s">
        <v>214</v>
      </c>
    </row>
    <row r="196" s="13" customFormat="1">
      <c r="A196" s="13"/>
      <c r="B196" s="201"/>
      <c r="C196" s="13"/>
      <c r="D196" s="202" t="s">
        <v>134</v>
      </c>
      <c r="E196" s="203" t="s">
        <v>1</v>
      </c>
      <c r="F196" s="204" t="s">
        <v>180</v>
      </c>
      <c r="G196" s="13"/>
      <c r="H196" s="205">
        <v>1</v>
      </c>
      <c r="I196" s="206"/>
      <c r="J196" s="13"/>
      <c r="K196" s="13"/>
      <c r="L196" s="201"/>
      <c r="M196" s="207"/>
      <c r="N196" s="208"/>
      <c r="O196" s="208"/>
      <c r="P196" s="208"/>
      <c r="Q196" s="208"/>
      <c r="R196" s="208"/>
      <c r="S196" s="208"/>
      <c r="T196" s="20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3" t="s">
        <v>134</v>
      </c>
      <c r="AU196" s="203" t="s">
        <v>93</v>
      </c>
      <c r="AV196" s="13" t="s">
        <v>93</v>
      </c>
      <c r="AW196" s="13" t="s">
        <v>33</v>
      </c>
      <c r="AX196" s="13" t="s">
        <v>80</v>
      </c>
      <c r="AY196" s="203" t="s">
        <v>125</v>
      </c>
    </row>
    <row r="197" s="13" customFormat="1">
      <c r="A197" s="13"/>
      <c r="B197" s="201"/>
      <c r="C197" s="13"/>
      <c r="D197" s="202" t="s">
        <v>134</v>
      </c>
      <c r="E197" s="203" t="s">
        <v>1</v>
      </c>
      <c r="F197" s="204" t="s">
        <v>181</v>
      </c>
      <c r="G197" s="13"/>
      <c r="H197" s="205">
        <v>1</v>
      </c>
      <c r="I197" s="206"/>
      <c r="J197" s="13"/>
      <c r="K197" s="13"/>
      <c r="L197" s="201"/>
      <c r="M197" s="207"/>
      <c r="N197" s="208"/>
      <c r="O197" s="208"/>
      <c r="P197" s="208"/>
      <c r="Q197" s="208"/>
      <c r="R197" s="208"/>
      <c r="S197" s="208"/>
      <c r="T197" s="20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3" t="s">
        <v>134</v>
      </c>
      <c r="AU197" s="203" t="s">
        <v>93</v>
      </c>
      <c r="AV197" s="13" t="s">
        <v>93</v>
      </c>
      <c r="AW197" s="13" t="s">
        <v>33</v>
      </c>
      <c r="AX197" s="13" t="s">
        <v>80</v>
      </c>
      <c r="AY197" s="203" t="s">
        <v>125</v>
      </c>
    </row>
    <row r="198" s="14" customFormat="1">
      <c r="A198" s="14"/>
      <c r="B198" s="210"/>
      <c r="C198" s="14"/>
      <c r="D198" s="202" t="s">
        <v>134</v>
      </c>
      <c r="E198" s="211" t="s">
        <v>1</v>
      </c>
      <c r="F198" s="212" t="s">
        <v>138</v>
      </c>
      <c r="G198" s="14"/>
      <c r="H198" s="213">
        <v>2</v>
      </c>
      <c r="I198" s="214"/>
      <c r="J198" s="14"/>
      <c r="K198" s="14"/>
      <c r="L198" s="210"/>
      <c r="M198" s="215"/>
      <c r="N198" s="216"/>
      <c r="O198" s="216"/>
      <c r="P198" s="216"/>
      <c r="Q198" s="216"/>
      <c r="R198" s="216"/>
      <c r="S198" s="216"/>
      <c r="T198" s="21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1" t="s">
        <v>134</v>
      </c>
      <c r="AU198" s="211" t="s">
        <v>93</v>
      </c>
      <c r="AV198" s="14" t="s">
        <v>139</v>
      </c>
      <c r="AW198" s="14" t="s">
        <v>33</v>
      </c>
      <c r="AX198" s="14" t="s">
        <v>87</v>
      </c>
      <c r="AY198" s="211" t="s">
        <v>125</v>
      </c>
    </row>
    <row r="199" s="2" customFormat="1" ht="24.15" customHeight="1">
      <c r="A199" s="36"/>
      <c r="B199" s="186"/>
      <c r="C199" s="187" t="s">
        <v>215</v>
      </c>
      <c r="D199" s="187" t="s">
        <v>128</v>
      </c>
      <c r="E199" s="188" t="s">
        <v>216</v>
      </c>
      <c r="F199" s="189" t="s">
        <v>217</v>
      </c>
      <c r="G199" s="190" t="s">
        <v>131</v>
      </c>
      <c r="H199" s="191">
        <v>2</v>
      </c>
      <c r="I199" s="192"/>
      <c r="J199" s="191">
        <f>ROUND(I199*H199,3)</f>
        <v>0</v>
      </c>
      <c r="K199" s="193"/>
      <c r="L199" s="37"/>
      <c r="M199" s="194" t="s">
        <v>1</v>
      </c>
      <c r="N199" s="195" t="s">
        <v>46</v>
      </c>
      <c r="O199" s="80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8" t="s">
        <v>132</v>
      </c>
      <c r="AT199" s="198" t="s">
        <v>128</v>
      </c>
      <c r="AU199" s="198" t="s">
        <v>93</v>
      </c>
      <c r="AY199" s="17" t="s">
        <v>125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7" t="s">
        <v>93</v>
      </c>
      <c r="BK199" s="200">
        <f>ROUND(I199*H199,3)</f>
        <v>0</v>
      </c>
      <c r="BL199" s="17" t="s">
        <v>132</v>
      </c>
      <c r="BM199" s="198" t="s">
        <v>218</v>
      </c>
    </row>
    <row r="200" s="13" customFormat="1">
      <c r="A200" s="13"/>
      <c r="B200" s="201"/>
      <c r="C200" s="13"/>
      <c r="D200" s="202" t="s">
        <v>134</v>
      </c>
      <c r="E200" s="203" t="s">
        <v>1</v>
      </c>
      <c r="F200" s="204" t="s">
        <v>180</v>
      </c>
      <c r="G200" s="13"/>
      <c r="H200" s="205">
        <v>1</v>
      </c>
      <c r="I200" s="206"/>
      <c r="J200" s="13"/>
      <c r="K200" s="13"/>
      <c r="L200" s="201"/>
      <c r="M200" s="207"/>
      <c r="N200" s="208"/>
      <c r="O200" s="208"/>
      <c r="P200" s="208"/>
      <c r="Q200" s="208"/>
      <c r="R200" s="208"/>
      <c r="S200" s="208"/>
      <c r="T200" s="20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3" t="s">
        <v>134</v>
      </c>
      <c r="AU200" s="203" t="s">
        <v>93</v>
      </c>
      <c r="AV200" s="13" t="s">
        <v>93</v>
      </c>
      <c r="AW200" s="13" t="s">
        <v>33</v>
      </c>
      <c r="AX200" s="13" t="s">
        <v>80</v>
      </c>
      <c r="AY200" s="203" t="s">
        <v>125</v>
      </c>
    </row>
    <row r="201" s="13" customFormat="1">
      <c r="A201" s="13"/>
      <c r="B201" s="201"/>
      <c r="C201" s="13"/>
      <c r="D201" s="202" t="s">
        <v>134</v>
      </c>
      <c r="E201" s="203" t="s">
        <v>1</v>
      </c>
      <c r="F201" s="204" t="s">
        <v>181</v>
      </c>
      <c r="G201" s="13"/>
      <c r="H201" s="205">
        <v>1</v>
      </c>
      <c r="I201" s="206"/>
      <c r="J201" s="13"/>
      <c r="K201" s="13"/>
      <c r="L201" s="201"/>
      <c r="M201" s="207"/>
      <c r="N201" s="208"/>
      <c r="O201" s="208"/>
      <c r="P201" s="208"/>
      <c r="Q201" s="208"/>
      <c r="R201" s="208"/>
      <c r="S201" s="208"/>
      <c r="T201" s="20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3" t="s">
        <v>134</v>
      </c>
      <c r="AU201" s="203" t="s">
        <v>93</v>
      </c>
      <c r="AV201" s="13" t="s">
        <v>93</v>
      </c>
      <c r="AW201" s="13" t="s">
        <v>33</v>
      </c>
      <c r="AX201" s="13" t="s">
        <v>80</v>
      </c>
      <c r="AY201" s="203" t="s">
        <v>125</v>
      </c>
    </row>
    <row r="202" s="14" customFormat="1">
      <c r="A202" s="14"/>
      <c r="B202" s="210"/>
      <c r="C202" s="14"/>
      <c r="D202" s="202" t="s">
        <v>134</v>
      </c>
      <c r="E202" s="211" t="s">
        <v>1</v>
      </c>
      <c r="F202" s="212" t="s">
        <v>138</v>
      </c>
      <c r="G202" s="14"/>
      <c r="H202" s="213">
        <v>2</v>
      </c>
      <c r="I202" s="214"/>
      <c r="J202" s="14"/>
      <c r="K202" s="14"/>
      <c r="L202" s="210"/>
      <c r="M202" s="215"/>
      <c r="N202" s="216"/>
      <c r="O202" s="216"/>
      <c r="P202" s="216"/>
      <c r="Q202" s="216"/>
      <c r="R202" s="216"/>
      <c r="S202" s="216"/>
      <c r="T202" s="21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1" t="s">
        <v>134</v>
      </c>
      <c r="AU202" s="211" t="s">
        <v>93</v>
      </c>
      <c r="AV202" s="14" t="s">
        <v>139</v>
      </c>
      <c r="AW202" s="14" t="s">
        <v>33</v>
      </c>
      <c r="AX202" s="14" t="s">
        <v>87</v>
      </c>
      <c r="AY202" s="211" t="s">
        <v>125</v>
      </c>
    </row>
    <row r="203" s="2" customFormat="1" ht="24.15" customHeight="1">
      <c r="A203" s="36"/>
      <c r="B203" s="186"/>
      <c r="C203" s="187" t="s">
        <v>219</v>
      </c>
      <c r="D203" s="187" t="s">
        <v>128</v>
      </c>
      <c r="E203" s="188" t="s">
        <v>220</v>
      </c>
      <c r="F203" s="189" t="s">
        <v>221</v>
      </c>
      <c r="G203" s="190" t="s">
        <v>131</v>
      </c>
      <c r="H203" s="191">
        <v>8</v>
      </c>
      <c r="I203" s="192"/>
      <c r="J203" s="191">
        <f>ROUND(I203*H203,3)</f>
        <v>0</v>
      </c>
      <c r="K203" s="193"/>
      <c r="L203" s="37"/>
      <c r="M203" s="194" t="s">
        <v>1</v>
      </c>
      <c r="N203" s="195" t="s">
        <v>46</v>
      </c>
      <c r="O203" s="80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8" t="s">
        <v>132</v>
      </c>
      <c r="AT203" s="198" t="s">
        <v>128</v>
      </c>
      <c r="AU203" s="198" t="s">
        <v>93</v>
      </c>
      <c r="AY203" s="17" t="s">
        <v>125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7" t="s">
        <v>93</v>
      </c>
      <c r="BK203" s="200">
        <f>ROUND(I203*H203,3)</f>
        <v>0</v>
      </c>
      <c r="BL203" s="17" t="s">
        <v>132</v>
      </c>
      <c r="BM203" s="198" t="s">
        <v>222</v>
      </c>
    </row>
    <row r="204" s="13" customFormat="1">
      <c r="A204" s="13"/>
      <c r="B204" s="201"/>
      <c r="C204" s="13"/>
      <c r="D204" s="202" t="s">
        <v>134</v>
      </c>
      <c r="E204" s="203" t="s">
        <v>1</v>
      </c>
      <c r="F204" s="204" t="s">
        <v>148</v>
      </c>
      <c r="G204" s="13"/>
      <c r="H204" s="205">
        <v>4</v>
      </c>
      <c r="I204" s="206"/>
      <c r="J204" s="13"/>
      <c r="K204" s="13"/>
      <c r="L204" s="201"/>
      <c r="M204" s="207"/>
      <c r="N204" s="208"/>
      <c r="O204" s="208"/>
      <c r="P204" s="208"/>
      <c r="Q204" s="208"/>
      <c r="R204" s="208"/>
      <c r="S204" s="208"/>
      <c r="T204" s="20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3" t="s">
        <v>134</v>
      </c>
      <c r="AU204" s="203" t="s">
        <v>93</v>
      </c>
      <c r="AV204" s="13" t="s">
        <v>93</v>
      </c>
      <c r="AW204" s="13" t="s">
        <v>33</v>
      </c>
      <c r="AX204" s="13" t="s">
        <v>80</v>
      </c>
      <c r="AY204" s="203" t="s">
        <v>125</v>
      </c>
    </row>
    <row r="205" s="13" customFormat="1">
      <c r="A205" s="13"/>
      <c r="B205" s="201"/>
      <c r="C205" s="13"/>
      <c r="D205" s="202" t="s">
        <v>134</v>
      </c>
      <c r="E205" s="203" t="s">
        <v>1</v>
      </c>
      <c r="F205" s="204" t="s">
        <v>149</v>
      </c>
      <c r="G205" s="13"/>
      <c r="H205" s="205">
        <v>4</v>
      </c>
      <c r="I205" s="206"/>
      <c r="J205" s="13"/>
      <c r="K205" s="13"/>
      <c r="L205" s="201"/>
      <c r="M205" s="207"/>
      <c r="N205" s="208"/>
      <c r="O205" s="208"/>
      <c r="P205" s="208"/>
      <c r="Q205" s="208"/>
      <c r="R205" s="208"/>
      <c r="S205" s="208"/>
      <c r="T205" s="20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3" t="s">
        <v>134</v>
      </c>
      <c r="AU205" s="203" t="s">
        <v>93</v>
      </c>
      <c r="AV205" s="13" t="s">
        <v>93</v>
      </c>
      <c r="AW205" s="13" t="s">
        <v>33</v>
      </c>
      <c r="AX205" s="13" t="s">
        <v>80</v>
      </c>
      <c r="AY205" s="203" t="s">
        <v>125</v>
      </c>
    </row>
    <row r="206" s="14" customFormat="1">
      <c r="A206" s="14"/>
      <c r="B206" s="210"/>
      <c r="C206" s="14"/>
      <c r="D206" s="202" t="s">
        <v>134</v>
      </c>
      <c r="E206" s="211" t="s">
        <v>1</v>
      </c>
      <c r="F206" s="212" t="s">
        <v>138</v>
      </c>
      <c r="G206" s="14"/>
      <c r="H206" s="213">
        <v>8</v>
      </c>
      <c r="I206" s="214"/>
      <c r="J206" s="14"/>
      <c r="K206" s="14"/>
      <c r="L206" s="210"/>
      <c r="M206" s="215"/>
      <c r="N206" s="216"/>
      <c r="O206" s="216"/>
      <c r="P206" s="216"/>
      <c r="Q206" s="216"/>
      <c r="R206" s="216"/>
      <c r="S206" s="216"/>
      <c r="T206" s="21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1" t="s">
        <v>134</v>
      </c>
      <c r="AU206" s="211" t="s">
        <v>93</v>
      </c>
      <c r="AV206" s="14" t="s">
        <v>139</v>
      </c>
      <c r="AW206" s="14" t="s">
        <v>33</v>
      </c>
      <c r="AX206" s="14" t="s">
        <v>87</v>
      </c>
      <c r="AY206" s="211" t="s">
        <v>125</v>
      </c>
    </row>
    <row r="207" s="2" customFormat="1" ht="24.15" customHeight="1">
      <c r="A207" s="36"/>
      <c r="B207" s="186"/>
      <c r="C207" s="187" t="s">
        <v>223</v>
      </c>
      <c r="D207" s="187" t="s">
        <v>128</v>
      </c>
      <c r="E207" s="188" t="s">
        <v>224</v>
      </c>
      <c r="F207" s="189" t="s">
        <v>225</v>
      </c>
      <c r="G207" s="190" t="s">
        <v>131</v>
      </c>
      <c r="H207" s="191">
        <v>8</v>
      </c>
      <c r="I207" s="192"/>
      <c r="J207" s="191">
        <f>ROUND(I207*H207,3)</f>
        <v>0</v>
      </c>
      <c r="K207" s="193"/>
      <c r="L207" s="37"/>
      <c r="M207" s="194" t="s">
        <v>1</v>
      </c>
      <c r="N207" s="195" t="s">
        <v>46</v>
      </c>
      <c r="O207" s="80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8" t="s">
        <v>132</v>
      </c>
      <c r="AT207" s="198" t="s">
        <v>128</v>
      </c>
      <c r="AU207" s="198" t="s">
        <v>93</v>
      </c>
      <c r="AY207" s="17" t="s">
        <v>125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7" t="s">
        <v>93</v>
      </c>
      <c r="BK207" s="200">
        <f>ROUND(I207*H207,3)</f>
        <v>0</v>
      </c>
      <c r="BL207" s="17" t="s">
        <v>132</v>
      </c>
      <c r="BM207" s="198" t="s">
        <v>226</v>
      </c>
    </row>
    <row r="208" s="13" customFormat="1">
      <c r="A208" s="13"/>
      <c r="B208" s="201"/>
      <c r="C208" s="13"/>
      <c r="D208" s="202" t="s">
        <v>134</v>
      </c>
      <c r="E208" s="203" t="s">
        <v>1</v>
      </c>
      <c r="F208" s="204" t="s">
        <v>148</v>
      </c>
      <c r="G208" s="13"/>
      <c r="H208" s="205">
        <v>4</v>
      </c>
      <c r="I208" s="206"/>
      <c r="J208" s="13"/>
      <c r="K208" s="13"/>
      <c r="L208" s="201"/>
      <c r="M208" s="207"/>
      <c r="N208" s="208"/>
      <c r="O208" s="208"/>
      <c r="P208" s="208"/>
      <c r="Q208" s="208"/>
      <c r="R208" s="208"/>
      <c r="S208" s="208"/>
      <c r="T208" s="20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3" t="s">
        <v>134</v>
      </c>
      <c r="AU208" s="203" t="s">
        <v>93</v>
      </c>
      <c r="AV208" s="13" t="s">
        <v>93</v>
      </c>
      <c r="AW208" s="13" t="s">
        <v>33</v>
      </c>
      <c r="AX208" s="13" t="s">
        <v>80</v>
      </c>
      <c r="AY208" s="203" t="s">
        <v>125</v>
      </c>
    </row>
    <row r="209" s="13" customFormat="1">
      <c r="A209" s="13"/>
      <c r="B209" s="201"/>
      <c r="C209" s="13"/>
      <c r="D209" s="202" t="s">
        <v>134</v>
      </c>
      <c r="E209" s="203" t="s">
        <v>1</v>
      </c>
      <c r="F209" s="204" t="s">
        <v>149</v>
      </c>
      <c r="G209" s="13"/>
      <c r="H209" s="205">
        <v>4</v>
      </c>
      <c r="I209" s="206"/>
      <c r="J209" s="13"/>
      <c r="K209" s="13"/>
      <c r="L209" s="201"/>
      <c r="M209" s="207"/>
      <c r="N209" s="208"/>
      <c r="O209" s="208"/>
      <c r="P209" s="208"/>
      <c r="Q209" s="208"/>
      <c r="R209" s="208"/>
      <c r="S209" s="208"/>
      <c r="T209" s="20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3" t="s">
        <v>134</v>
      </c>
      <c r="AU209" s="203" t="s">
        <v>93</v>
      </c>
      <c r="AV209" s="13" t="s">
        <v>93</v>
      </c>
      <c r="AW209" s="13" t="s">
        <v>33</v>
      </c>
      <c r="AX209" s="13" t="s">
        <v>80</v>
      </c>
      <c r="AY209" s="203" t="s">
        <v>125</v>
      </c>
    </row>
    <row r="210" s="14" customFormat="1">
      <c r="A210" s="14"/>
      <c r="B210" s="210"/>
      <c r="C210" s="14"/>
      <c r="D210" s="202" t="s">
        <v>134</v>
      </c>
      <c r="E210" s="211" t="s">
        <v>1</v>
      </c>
      <c r="F210" s="212" t="s">
        <v>138</v>
      </c>
      <c r="G210" s="14"/>
      <c r="H210" s="213">
        <v>8</v>
      </c>
      <c r="I210" s="214"/>
      <c r="J210" s="14"/>
      <c r="K210" s="14"/>
      <c r="L210" s="210"/>
      <c r="M210" s="215"/>
      <c r="N210" s="216"/>
      <c r="O210" s="216"/>
      <c r="P210" s="216"/>
      <c r="Q210" s="216"/>
      <c r="R210" s="216"/>
      <c r="S210" s="216"/>
      <c r="T210" s="21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1" t="s">
        <v>134</v>
      </c>
      <c r="AU210" s="211" t="s">
        <v>93</v>
      </c>
      <c r="AV210" s="14" t="s">
        <v>139</v>
      </c>
      <c r="AW210" s="14" t="s">
        <v>33</v>
      </c>
      <c r="AX210" s="14" t="s">
        <v>87</v>
      </c>
      <c r="AY210" s="211" t="s">
        <v>125</v>
      </c>
    </row>
    <row r="211" s="2" customFormat="1" ht="24.15" customHeight="1">
      <c r="A211" s="36"/>
      <c r="B211" s="186"/>
      <c r="C211" s="187" t="s">
        <v>227</v>
      </c>
      <c r="D211" s="187" t="s">
        <v>128</v>
      </c>
      <c r="E211" s="188" t="s">
        <v>228</v>
      </c>
      <c r="F211" s="189" t="s">
        <v>229</v>
      </c>
      <c r="G211" s="190" t="s">
        <v>131</v>
      </c>
      <c r="H211" s="191">
        <v>4</v>
      </c>
      <c r="I211" s="192"/>
      <c r="J211" s="191">
        <f>ROUND(I211*H211,3)</f>
        <v>0</v>
      </c>
      <c r="K211" s="193"/>
      <c r="L211" s="37"/>
      <c r="M211" s="194" t="s">
        <v>1</v>
      </c>
      <c r="N211" s="195" t="s">
        <v>46</v>
      </c>
      <c r="O211" s="80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8" t="s">
        <v>132</v>
      </c>
      <c r="AT211" s="198" t="s">
        <v>128</v>
      </c>
      <c r="AU211" s="198" t="s">
        <v>93</v>
      </c>
      <c r="AY211" s="17" t="s">
        <v>125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7" t="s">
        <v>93</v>
      </c>
      <c r="BK211" s="200">
        <f>ROUND(I211*H211,3)</f>
        <v>0</v>
      </c>
      <c r="BL211" s="17" t="s">
        <v>132</v>
      </c>
      <c r="BM211" s="198" t="s">
        <v>230</v>
      </c>
    </row>
    <row r="212" s="13" customFormat="1">
      <c r="A212" s="13"/>
      <c r="B212" s="201"/>
      <c r="C212" s="13"/>
      <c r="D212" s="202" t="s">
        <v>134</v>
      </c>
      <c r="E212" s="203" t="s">
        <v>1</v>
      </c>
      <c r="F212" s="204" t="s">
        <v>136</v>
      </c>
      <c r="G212" s="13"/>
      <c r="H212" s="205">
        <v>2</v>
      </c>
      <c r="I212" s="206"/>
      <c r="J212" s="13"/>
      <c r="K212" s="13"/>
      <c r="L212" s="201"/>
      <c r="M212" s="207"/>
      <c r="N212" s="208"/>
      <c r="O212" s="208"/>
      <c r="P212" s="208"/>
      <c r="Q212" s="208"/>
      <c r="R212" s="208"/>
      <c r="S212" s="208"/>
      <c r="T212" s="20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3" t="s">
        <v>134</v>
      </c>
      <c r="AU212" s="203" t="s">
        <v>93</v>
      </c>
      <c r="AV212" s="13" t="s">
        <v>93</v>
      </c>
      <c r="AW212" s="13" t="s">
        <v>33</v>
      </c>
      <c r="AX212" s="13" t="s">
        <v>80</v>
      </c>
      <c r="AY212" s="203" t="s">
        <v>125</v>
      </c>
    </row>
    <row r="213" s="13" customFormat="1">
      <c r="A213" s="13"/>
      <c r="B213" s="201"/>
      <c r="C213" s="13"/>
      <c r="D213" s="202" t="s">
        <v>134</v>
      </c>
      <c r="E213" s="203" t="s">
        <v>1</v>
      </c>
      <c r="F213" s="204" t="s">
        <v>137</v>
      </c>
      <c r="G213" s="13"/>
      <c r="H213" s="205">
        <v>2</v>
      </c>
      <c r="I213" s="206"/>
      <c r="J213" s="13"/>
      <c r="K213" s="13"/>
      <c r="L213" s="201"/>
      <c r="M213" s="207"/>
      <c r="N213" s="208"/>
      <c r="O213" s="208"/>
      <c r="P213" s="208"/>
      <c r="Q213" s="208"/>
      <c r="R213" s="208"/>
      <c r="S213" s="208"/>
      <c r="T213" s="20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3" t="s">
        <v>134</v>
      </c>
      <c r="AU213" s="203" t="s">
        <v>93</v>
      </c>
      <c r="AV213" s="13" t="s">
        <v>93</v>
      </c>
      <c r="AW213" s="13" t="s">
        <v>33</v>
      </c>
      <c r="AX213" s="13" t="s">
        <v>80</v>
      </c>
      <c r="AY213" s="203" t="s">
        <v>125</v>
      </c>
    </row>
    <row r="214" s="14" customFormat="1">
      <c r="A214" s="14"/>
      <c r="B214" s="210"/>
      <c r="C214" s="14"/>
      <c r="D214" s="202" t="s">
        <v>134</v>
      </c>
      <c r="E214" s="211" t="s">
        <v>1</v>
      </c>
      <c r="F214" s="212" t="s">
        <v>138</v>
      </c>
      <c r="G214" s="14"/>
      <c r="H214" s="213">
        <v>4</v>
      </c>
      <c r="I214" s="214"/>
      <c r="J214" s="14"/>
      <c r="K214" s="14"/>
      <c r="L214" s="210"/>
      <c r="M214" s="215"/>
      <c r="N214" s="216"/>
      <c r="O214" s="216"/>
      <c r="P214" s="216"/>
      <c r="Q214" s="216"/>
      <c r="R214" s="216"/>
      <c r="S214" s="216"/>
      <c r="T214" s="21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1" t="s">
        <v>134</v>
      </c>
      <c r="AU214" s="211" t="s">
        <v>93</v>
      </c>
      <c r="AV214" s="14" t="s">
        <v>139</v>
      </c>
      <c r="AW214" s="14" t="s">
        <v>33</v>
      </c>
      <c r="AX214" s="14" t="s">
        <v>87</v>
      </c>
      <c r="AY214" s="211" t="s">
        <v>125</v>
      </c>
    </row>
    <row r="215" s="2" customFormat="1" ht="37.8" customHeight="1">
      <c r="A215" s="36"/>
      <c r="B215" s="186"/>
      <c r="C215" s="187" t="s">
        <v>231</v>
      </c>
      <c r="D215" s="187" t="s">
        <v>128</v>
      </c>
      <c r="E215" s="188" t="s">
        <v>232</v>
      </c>
      <c r="F215" s="189" t="s">
        <v>233</v>
      </c>
      <c r="G215" s="190" t="s">
        <v>131</v>
      </c>
      <c r="H215" s="191">
        <v>12</v>
      </c>
      <c r="I215" s="192"/>
      <c r="J215" s="191">
        <f>ROUND(I215*H215,3)</f>
        <v>0</v>
      </c>
      <c r="K215" s="193"/>
      <c r="L215" s="37"/>
      <c r="M215" s="194" t="s">
        <v>1</v>
      </c>
      <c r="N215" s="195" t="s">
        <v>46</v>
      </c>
      <c r="O215" s="80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8" t="s">
        <v>132</v>
      </c>
      <c r="AT215" s="198" t="s">
        <v>128</v>
      </c>
      <c r="AU215" s="198" t="s">
        <v>93</v>
      </c>
      <c r="AY215" s="17" t="s">
        <v>125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7" t="s">
        <v>93</v>
      </c>
      <c r="BK215" s="200">
        <f>ROUND(I215*H215,3)</f>
        <v>0</v>
      </c>
      <c r="BL215" s="17" t="s">
        <v>132</v>
      </c>
      <c r="BM215" s="198" t="s">
        <v>234</v>
      </c>
    </row>
    <row r="216" s="13" customFormat="1">
      <c r="A216" s="13"/>
      <c r="B216" s="201"/>
      <c r="C216" s="13"/>
      <c r="D216" s="202" t="s">
        <v>134</v>
      </c>
      <c r="E216" s="203" t="s">
        <v>1</v>
      </c>
      <c r="F216" s="204" t="s">
        <v>174</v>
      </c>
      <c r="G216" s="13"/>
      <c r="H216" s="205">
        <v>6</v>
      </c>
      <c r="I216" s="206"/>
      <c r="J216" s="13"/>
      <c r="K216" s="13"/>
      <c r="L216" s="201"/>
      <c r="M216" s="207"/>
      <c r="N216" s="208"/>
      <c r="O216" s="208"/>
      <c r="P216" s="208"/>
      <c r="Q216" s="208"/>
      <c r="R216" s="208"/>
      <c r="S216" s="208"/>
      <c r="T216" s="20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3" t="s">
        <v>134</v>
      </c>
      <c r="AU216" s="203" t="s">
        <v>93</v>
      </c>
      <c r="AV216" s="13" t="s">
        <v>93</v>
      </c>
      <c r="AW216" s="13" t="s">
        <v>33</v>
      </c>
      <c r="AX216" s="13" t="s">
        <v>80</v>
      </c>
      <c r="AY216" s="203" t="s">
        <v>125</v>
      </c>
    </row>
    <row r="217" s="13" customFormat="1">
      <c r="A217" s="13"/>
      <c r="B217" s="201"/>
      <c r="C217" s="13"/>
      <c r="D217" s="202" t="s">
        <v>134</v>
      </c>
      <c r="E217" s="203" t="s">
        <v>1</v>
      </c>
      <c r="F217" s="204" t="s">
        <v>175</v>
      </c>
      <c r="G217" s="13"/>
      <c r="H217" s="205">
        <v>6</v>
      </c>
      <c r="I217" s="206"/>
      <c r="J217" s="13"/>
      <c r="K217" s="13"/>
      <c r="L217" s="201"/>
      <c r="M217" s="207"/>
      <c r="N217" s="208"/>
      <c r="O217" s="208"/>
      <c r="P217" s="208"/>
      <c r="Q217" s="208"/>
      <c r="R217" s="208"/>
      <c r="S217" s="208"/>
      <c r="T217" s="20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3" t="s">
        <v>134</v>
      </c>
      <c r="AU217" s="203" t="s">
        <v>93</v>
      </c>
      <c r="AV217" s="13" t="s">
        <v>93</v>
      </c>
      <c r="AW217" s="13" t="s">
        <v>33</v>
      </c>
      <c r="AX217" s="13" t="s">
        <v>80</v>
      </c>
      <c r="AY217" s="203" t="s">
        <v>125</v>
      </c>
    </row>
    <row r="218" s="14" customFormat="1">
      <c r="A218" s="14"/>
      <c r="B218" s="210"/>
      <c r="C218" s="14"/>
      <c r="D218" s="202" t="s">
        <v>134</v>
      </c>
      <c r="E218" s="211" t="s">
        <v>1</v>
      </c>
      <c r="F218" s="212" t="s">
        <v>138</v>
      </c>
      <c r="G218" s="14"/>
      <c r="H218" s="213">
        <v>12</v>
      </c>
      <c r="I218" s="214"/>
      <c r="J218" s="14"/>
      <c r="K218" s="14"/>
      <c r="L218" s="210"/>
      <c r="M218" s="215"/>
      <c r="N218" s="216"/>
      <c r="O218" s="216"/>
      <c r="P218" s="216"/>
      <c r="Q218" s="216"/>
      <c r="R218" s="216"/>
      <c r="S218" s="216"/>
      <c r="T218" s="21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1" t="s">
        <v>134</v>
      </c>
      <c r="AU218" s="211" t="s">
        <v>93</v>
      </c>
      <c r="AV218" s="14" t="s">
        <v>139</v>
      </c>
      <c r="AW218" s="14" t="s">
        <v>33</v>
      </c>
      <c r="AX218" s="14" t="s">
        <v>87</v>
      </c>
      <c r="AY218" s="211" t="s">
        <v>125</v>
      </c>
    </row>
    <row r="219" s="2" customFormat="1" ht="37.8" customHeight="1">
      <c r="A219" s="36"/>
      <c r="B219" s="186"/>
      <c r="C219" s="187" t="s">
        <v>235</v>
      </c>
      <c r="D219" s="187" t="s">
        <v>128</v>
      </c>
      <c r="E219" s="188" t="s">
        <v>236</v>
      </c>
      <c r="F219" s="189" t="s">
        <v>237</v>
      </c>
      <c r="G219" s="190" t="s">
        <v>131</v>
      </c>
      <c r="H219" s="191">
        <v>12</v>
      </c>
      <c r="I219" s="192"/>
      <c r="J219" s="191">
        <f>ROUND(I219*H219,3)</f>
        <v>0</v>
      </c>
      <c r="K219" s="193"/>
      <c r="L219" s="37"/>
      <c r="M219" s="194" t="s">
        <v>1</v>
      </c>
      <c r="N219" s="195" t="s">
        <v>46</v>
      </c>
      <c r="O219" s="80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8" t="s">
        <v>132</v>
      </c>
      <c r="AT219" s="198" t="s">
        <v>128</v>
      </c>
      <c r="AU219" s="198" t="s">
        <v>93</v>
      </c>
      <c r="AY219" s="17" t="s">
        <v>125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7" t="s">
        <v>93</v>
      </c>
      <c r="BK219" s="200">
        <f>ROUND(I219*H219,3)</f>
        <v>0</v>
      </c>
      <c r="BL219" s="17" t="s">
        <v>132</v>
      </c>
      <c r="BM219" s="198" t="s">
        <v>238</v>
      </c>
    </row>
    <row r="220" s="13" customFormat="1">
      <c r="A220" s="13"/>
      <c r="B220" s="201"/>
      <c r="C220" s="13"/>
      <c r="D220" s="202" t="s">
        <v>134</v>
      </c>
      <c r="E220" s="203" t="s">
        <v>1</v>
      </c>
      <c r="F220" s="204" t="s">
        <v>174</v>
      </c>
      <c r="G220" s="13"/>
      <c r="H220" s="205">
        <v>6</v>
      </c>
      <c r="I220" s="206"/>
      <c r="J220" s="13"/>
      <c r="K220" s="13"/>
      <c r="L220" s="201"/>
      <c r="M220" s="207"/>
      <c r="N220" s="208"/>
      <c r="O220" s="208"/>
      <c r="P220" s="208"/>
      <c r="Q220" s="208"/>
      <c r="R220" s="208"/>
      <c r="S220" s="208"/>
      <c r="T220" s="20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3" t="s">
        <v>134</v>
      </c>
      <c r="AU220" s="203" t="s">
        <v>93</v>
      </c>
      <c r="AV220" s="13" t="s">
        <v>93</v>
      </c>
      <c r="AW220" s="13" t="s">
        <v>33</v>
      </c>
      <c r="AX220" s="13" t="s">
        <v>80</v>
      </c>
      <c r="AY220" s="203" t="s">
        <v>125</v>
      </c>
    </row>
    <row r="221" s="13" customFormat="1">
      <c r="A221" s="13"/>
      <c r="B221" s="201"/>
      <c r="C221" s="13"/>
      <c r="D221" s="202" t="s">
        <v>134</v>
      </c>
      <c r="E221" s="203" t="s">
        <v>1</v>
      </c>
      <c r="F221" s="204" t="s">
        <v>175</v>
      </c>
      <c r="G221" s="13"/>
      <c r="H221" s="205">
        <v>6</v>
      </c>
      <c r="I221" s="206"/>
      <c r="J221" s="13"/>
      <c r="K221" s="13"/>
      <c r="L221" s="201"/>
      <c r="M221" s="207"/>
      <c r="N221" s="208"/>
      <c r="O221" s="208"/>
      <c r="P221" s="208"/>
      <c r="Q221" s="208"/>
      <c r="R221" s="208"/>
      <c r="S221" s="208"/>
      <c r="T221" s="20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3" t="s">
        <v>134</v>
      </c>
      <c r="AU221" s="203" t="s">
        <v>93</v>
      </c>
      <c r="AV221" s="13" t="s">
        <v>93</v>
      </c>
      <c r="AW221" s="13" t="s">
        <v>33</v>
      </c>
      <c r="AX221" s="13" t="s">
        <v>80</v>
      </c>
      <c r="AY221" s="203" t="s">
        <v>125</v>
      </c>
    </row>
    <row r="222" s="14" customFormat="1">
      <c r="A222" s="14"/>
      <c r="B222" s="210"/>
      <c r="C222" s="14"/>
      <c r="D222" s="202" t="s">
        <v>134</v>
      </c>
      <c r="E222" s="211" t="s">
        <v>1</v>
      </c>
      <c r="F222" s="212" t="s">
        <v>138</v>
      </c>
      <c r="G222" s="14"/>
      <c r="H222" s="213">
        <v>12</v>
      </c>
      <c r="I222" s="214"/>
      <c r="J222" s="14"/>
      <c r="K222" s="14"/>
      <c r="L222" s="210"/>
      <c r="M222" s="215"/>
      <c r="N222" s="216"/>
      <c r="O222" s="216"/>
      <c r="P222" s="216"/>
      <c r="Q222" s="216"/>
      <c r="R222" s="216"/>
      <c r="S222" s="216"/>
      <c r="T222" s="21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1" t="s">
        <v>134</v>
      </c>
      <c r="AU222" s="211" t="s">
        <v>93</v>
      </c>
      <c r="AV222" s="14" t="s">
        <v>139</v>
      </c>
      <c r="AW222" s="14" t="s">
        <v>33</v>
      </c>
      <c r="AX222" s="14" t="s">
        <v>87</v>
      </c>
      <c r="AY222" s="211" t="s">
        <v>125</v>
      </c>
    </row>
    <row r="223" s="12" customFormat="1" ht="22.8" customHeight="1">
      <c r="A223" s="12"/>
      <c r="B223" s="173"/>
      <c r="C223" s="12"/>
      <c r="D223" s="174" t="s">
        <v>79</v>
      </c>
      <c r="E223" s="184" t="s">
        <v>239</v>
      </c>
      <c r="F223" s="184" t="s">
        <v>240</v>
      </c>
      <c r="G223" s="12"/>
      <c r="H223" s="12"/>
      <c r="I223" s="176"/>
      <c r="J223" s="185">
        <f>BK223</f>
        <v>0</v>
      </c>
      <c r="K223" s="12"/>
      <c r="L223" s="173"/>
      <c r="M223" s="178"/>
      <c r="N223" s="179"/>
      <c r="O223" s="179"/>
      <c r="P223" s="180">
        <f>SUM(P224:P242)</f>
        <v>0</v>
      </c>
      <c r="Q223" s="179"/>
      <c r="R223" s="180">
        <f>SUM(R224:R242)</f>
        <v>0</v>
      </c>
      <c r="S223" s="179"/>
      <c r="T223" s="181">
        <f>SUM(T224:T242)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4" t="s">
        <v>93</v>
      </c>
      <c r="AT223" s="182" t="s">
        <v>79</v>
      </c>
      <c r="AU223" s="182" t="s">
        <v>87</v>
      </c>
      <c r="AY223" s="174" t="s">
        <v>125</v>
      </c>
      <c r="BK223" s="183">
        <f>SUM(BK224:BK242)</f>
        <v>0</v>
      </c>
    </row>
    <row r="224" s="2" customFormat="1" ht="37.8" customHeight="1">
      <c r="A224" s="36"/>
      <c r="B224" s="186"/>
      <c r="C224" s="187" t="s">
        <v>241</v>
      </c>
      <c r="D224" s="187" t="s">
        <v>128</v>
      </c>
      <c r="E224" s="188" t="s">
        <v>242</v>
      </c>
      <c r="F224" s="189" t="s">
        <v>243</v>
      </c>
      <c r="G224" s="190" t="s">
        <v>244</v>
      </c>
      <c r="H224" s="191">
        <v>1</v>
      </c>
      <c r="I224" s="192"/>
      <c r="J224" s="191">
        <f>ROUND(I224*H224,3)</f>
        <v>0</v>
      </c>
      <c r="K224" s="193"/>
      <c r="L224" s="37"/>
      <c r="M224" s="194" t="s">
        <v>1</v>
      </c>
      <c r="N224" s="195" t="s">
        <v>46</v>
      </c>
      <c r="O224" s="80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8" t="s">
        <v>132</v>
      </c>
      <c r="AT224" s="198" t="s">
        <v>128</v>
      </c>
      <c r="AU224" s="198" t="s">
        <v>93</v>
      </c>
      <c r="AY224" s="17" t="s">
        <v>125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7" t="s">
        <v>93</v>
      </c>
      <c r="BK224" s="200">
        <f>ROUND(I224*H224,3)</f>
        <v>0</v>
      </c>
      <c r="BL224" s="17" t="s">
        <v>132</v>
      </c>
      <c r="BM224" s="198" t="s">
        <v>245</v>
      </c>
    </row>
    <row r="225" s="13" customFormat="1">
      <c r="A225" s="13"/>
      <c r="B225" s="201"/>
      <c r="C225" s="13"/>
      <c r="D225" s="202" t="s">
        <v>134</v>
      </c>
      <c r="E225" s="203" t="s">
        <v>1</v>
      </c>
      <c r="F225" s="204" t="s">
        <v>143</v>
      </c>
      <c r="G225" s="13"/>
      <c r="H225" s="205">
        <v>1</v>
      </c>
      <c r="I225" s="206"/>
      <c r="J225" s="13"/>
      <c r="K225" s="13"/>
      <c r="L225" s="201"/>
      <c r="M225" s="207"/>
      <c r="N225" s="208"/>
      <c r="O225" s="208"/>
      <c r="P225" s="208"/>
      <c r="Q225" s="208"/>
      <c r="R225" s="208"/>
      <c r="S225" s="208"/>
      <c r="T225" s="20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3" t="s">
        <v>134</v>
      </c>
      <c r="AU225" s="203" t="s">
        <v>93</v>
      </c>
      <c r="AV225" s="13" t="s">
        <v>93</v>
      </c>
      <c r="AW225" s="13" t="s">
        <v>33</v>
      </c>
      <c r="AX225" s="13" t="s">
        <v>80</v>
      </c>
      <c r="AY225" s="203" t="s">
        <v>125</v>
      </c>
    </row>
    <row r="226" s="14" customFormat="1">
      <c r="A226" s="14"/>
      <c r="B226" s="210"/>
      <c r="C226" s="14"/>
      <c r="D226" s="202" t="s">
        <v>134</v>
      </c>
      <c r="E226" s="211" t="s">
        <v>1</v>
      </c>
      <c r="F226" s="212" t="s">
        <v>138</v>
      </c>
      <c r="G226" s="14"/>
      <c r="H226" s="213">
        <v>1</v>
      </c>
      <c r="I226" s="214"/>
      <c r="J226" s="14"/>
      <c r="K226" s="14"/>
      <c r="L226" s="210"/>
      <c r="M226" s="215"/>
      <c r="N226" s="216"/>
      <c r="O226" s="216"/>
      <c r="P226" s="216"/>
      <c r="Q226" s="216"/>
      <c r="R226" s="216"/>
      <c r="S226" s="216"/>
      <c r="T226" s="21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1" t="s">
        <v>134</v>
      </c>
      <c r="AU226" s="211" t="s">
        <v>93</v>
      </c>
      <c r="AV226" s="14" t="s">
        <v>139</v>
      </c>
      <c r="AW226" s="14" t="s">
        <v>33</v>
      </c>
      <c r="AX226" s="14" t="s">
        <v>87</v>
      </c>
      <c r="AY226" s="211" t="s">
        <v>125</v>
      </c>
    </row>
    <row r="227" s="2" customFormat="1" ht="24.15" customHeight="1">
      <c r="A227" s="36"/>
      <c r="B227" s="186"/>
      <c r="C227" s="187" t="s">
        <v>246</v>
      </c>
      <c r="D227" s="187" t="s">
        <v>128</v>
      </c>
      <c r="E227" s="188" t="s">
        <v>247</v>
      </c>
      <c r="F227" s="189" t="s">
        <v>248</v>
      </c>
      <c r="G227" s="190" t="s">
        <v>244</v>
      </c>
      <c r="H227" s="191">
        <v>2</v>
      </c>
      <c r="I227" s="192"/>
      <c r="J227" s="191">
        <f>ROUND(I227*H227,3)</f>
        <v>0</v>
      </c>
      <c r="K227" s="193"/>
      <c r="L227" s="37"/>
      <c r="M227" s="194" t="s">
        <v>1</v>
      </c>
      <c r="N227" s="195" t="s">
        <v>46</v>
      </c>
      <c r="O227" s="80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8" t="s">
        <v>132</v>
      </c>
      <c r="AT227" s="198" t="s">
        <v>128</v>
      </c>
      <c r="AU227" s="198" t="s">
        <v>93</v>
      </c>
      <c r="AY227" s="17" t="s">
        <v>125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7" t="s">
        <v>93</v>
      </c>
      <c r="BK227" s="200">
        <f>ROUND(I227*H227,3)</f>
        <v>0</v>
      </c>
      <c r="BL227" s="17" t="s">
        <v>132</v>
      </c>
      <c r="BM227" s="198" t="s">
        <v>249</v>
      </c>
    </row>
    <row r="228" s="13" customFormat="1">
      <c r="A228" s="13"/>
      <c r="B228" s="201"/>
      <c r="C228" s="13"/>
      <c r="D228" s="202" t="s">
        <v>134</v>
      </c>
      <c r="E228" s="203" t="s">
        <v>1</v>
      </c>
      <c r="F228" s="204" t="s">
        <v>180</v>
      </c>
      <c r="G228" s="13"/>
      <c r="H228" s="205">
        <v>1</v>
      </c>
      <c r="I228" s="206"/>
      <c r="J228" s="13"/>
      <c r="K228" s="13"/>
      <c r="L228" s="201"/>
      <c r="M228" s="207"/>
      <c r="N228" s="208"/>
      <c r="O228" s="208"/>
      <c r="P228" s="208"/>
      <c r="Q228" s="208"/>
      <c r="R228" s="208"/>
      <c r="S228" s="208"/>
      <c r="T228" s="20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3" t="s">
        <v>134</v>
      </c>
      <c r="AU228" s="203" t="s">
        <v>93</v>
      </c>
      <c r="AV228" s="13" t="s">
        <v>93</v>
      </c>
      <c r="AW228" s="13" t="s">
        <v>33</v>
      </c>
      <c r="AX228" s="13" t="s">
        <v>80</v>
      </c>
      <c r="AY228" s="203" t="s">
        <v>125</v>
      </c>
    </row>
    <row r="229" s="13" customFormat="1">
      <c r="A229" s="13"/>
      <c r="B229" s="201"/>
      <c r="C229" s="13"/>
      <c r="D229" s="202" t="s">
        <v>134</v>
      </c>
      <c r="E229" s="203" t="s">
        <v>1</v>
      </c>
      <c r="F229" s="204" t="s">
        <v>181</v>
      </c>
      <c r="G229" s="13"/>
      <c r="H229" s="205">
        <v>1</v>
      </c>
      <c r="I229" s="206"/>
      <c r="J229" s="13"/>
      <c r="K229" s="13"/>
      <c r="L229" s="201"/>
      <c r="M229" s="207"/>
      <c r="N229" s="208"/>
      <c r="O229" s="208"/>
      <c r="P229" s="208"/>
      <c r="Q229" s="208"/>
      <c r="R229" s="208"/>
      <c r="S229" s="208"/>
      <c r="T229" s="20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3" t="s">
        <v>134</v>
      </c>
      <c r="AU229" s="203" t="s">
        <v>93</v>
      </c>
      <c r="AV229" s="13" t="s">
        <v>93</v>
      </c>
      <c r="AW229" s="13" t="s">
        <v>33</v>
      </c>
      <c r="AX229" s="13" t="s">
        <v>80</v>
      </c>
      <c r="AY229" s="203" t="s">
        <v>125</v>
      </c>
    </row>
    <row r="230" s="14" customFormat="1">
      <c r="A230" s="14"/>
      <c r="B230" s="210"/>
      <c r="C230" s="14"/>
      <c r="D230" s="202" t="s">
        <v>134</v>
      </c>
      <c r="E230" s="211" t="s">
        <v>1</v>
      </c>
      <c r="F230" s="212" t="s">
        <v>138</v>
      </c>
      <c r="G230" s="14"/>
      <c r="H230" s="213">
        <v>2</v>
      </c>
      <c r="I230" s="214"/>
      <c r="J230" s="14"/>
      <c r="K230" s="14"/>
      <c r="L230" s="210"/>
      <c r="M230" s="215"/>
      <c r="N230" s="216"/>
      <c r="O230" s="216"/>
      <c r="P230" s="216"/>
      <c r="Q230" s="216"/>
      <c r="R230" s="216"/>
      <c r="S230" s="216"/>
      <c r="T230" s="21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1" t="s">
        <v>134</v>
      </c>
      <c r="AU230" s="211" t="s">
        <v>93</v>
      </c>
      <c r="AV230" s="14" t="s">
        <v>139</v>
      </c>
      <c r="AW230" s="14" t="s">
        <v>33</v>
      </c>
      <c r="AX230" s="14" t="s">
        <v>87</v>
      </c>
      <c r="AY230" s="211" t="s">
        <v>125</v>
      </c>
    </row>
    <row r="231" s="2" customFormat="1" ht="24.15" customHeight="1">
      <c r="A231" s="36"/>
      <c r="B231" s="186"/>
      <c r="C231" s="187" t="s">
        <v>250</v>
      </c>
      <c r="D231" s="187" t="s">
        <v>128</v>
      </c>
      <c r="E231" s="188" t="s">
        <v>251</v>
      </c>
      <c r="F231" s="189" t="s">
        <v>252</v>
      </c>
      <c r="G231" s="190" t="s">
        <v>244</v>
      </c>
      <c r="H231" s="191">
        <v>2</v>
      </c>
      <c r="I231" s="192"/>
      <c r="J231" s="191">
        <f>ROUND(I231*H231,3)</f>
        <v>0</v>
      </c>
      <c r="K231" s="193"/>
      <c r="L231" s="37"/>
      <c r="M231" s="194" t="s">
        <v>1</v>
      </c>
      <c r="N231" s="195" t="s">
        <v>46</v>
      </c>
      <c r="O231" s="80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8" t="s">
        <v>132</v>
      </c>
      <c r="AT231" s="198" t="s">
        <v>128</v>
      </c>
      <c r="AU231" s="198" t="s">
        <v>93</v>
      </c>
      <c r="AY231" s="17" t="s">
        <v>125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7" t="s">
        <v>93</v>
      </c>
      <c r="BK231" s="200">
        <f>ROUND(I231*H231,3)</f>
        <v>0</v>
      </c>
      <c r="BL231" s="17" t="s">
        <v>132</v>
      </c>
      <c r="BM231" s="198" t="s">
        <v>253</v>
      </c>
    </row>
    <row r="232" s="13" customFormat="1">
      <c r="A232" s="13"/>
      <c r="B232" s="201"/>
      <c r="C232" s="13"/>
      <c r="D232" s="202" t="s">
        <v>134</v>
      </c>
      <c r="E232" s="203" t="s">
        <v>1</v>
      </c>
      <c r="F232" s="204" t="s">
        <v>180</v>
      </c>
      <c r="G232" s="13"/>
      <c r="H232" s="205">
        <v>1</v>
      </c>
      <c r="I232" s="206"/>
      <c r="J232" s="13"/>
      <c r="K232" s="13"/>
      <c r="L232" s="201"/>
      <c r="M232" s="207"/>
      <c r="N232" s="208"/>
      <c r="O232" s="208"/>
      <c r="P232" s="208"/>
      <c r="Q232" s="208"/>
      <c r="R232" s="208"/>
      <c r="S232" s="208"/>
      <c r="T232" s="20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3" t="s">
        <v>134</v>
      </c>
      <c r="AU232" s="203" t="s">
        <v>93</v>
      </c>
      <c r="AV232" s="13" t="s">
        <v>93</v>
      </c>
      <c r="AW232" s="13" t="s">
        <v>33</v>
      </c>
      <c r="AX232" s="13" t="s">
        <v>80</v>
      </c>
      <c r="AY232" s="203" t="s">
        <v>125</v>
      </c>
    </row>
    <row r="233" s="13" customFormat="1">
      <c r="A233" s="13"/>
      <c r="B233" s="201"/>
      <c r="C233" s="13"/>
      <c r="D233" s="202" t="s">
        <v>134</v>
      </c>
      <c r="E233" s="203" t="s">
        <v>1</v>
      </c>
      <c r="F233" s="204" t="s">
        <v>181</v>
      </c>
      <c r="G233" s="13"/>
      <c r="H233" s="205">
        <v>1</v>
      </c>
      <c r="I233" s="206"/>
      <c r="J233" s="13"/>
      <c r="K233" s="13"/>
      <c r="L233" s="201"/>
      <c r="M233" s="207"/>
      <c r="N233" s="208"/>
      <c r="O233" s="208"/>
      <c r="P233" s="208"/>
      <c r="Q233" s="208"/>
      <c r="R233" s="208"/>
      <c r="S233" s="208"/>
      <c r="T233" s="20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3" t="s">
        <v>134</v>
      </c>
      <c r="AU233" s="203" t="s">
        <v>93</v>
      </c>
      <c r="AV233" s="13" t="s">
        <v>93</v>
      </c>
      <c r="AW233" s="13" t="s">
        <v>33</v>
      </c>
      <c r="AX233" s="13" t="s">
        <v>80</v>
      </c>
      <c r="AY233" s="203" t="s">
        <v>125</v>
      </c>
    </row>
    <row r="234" s="14" customFormat="1">
      <c r="A234" s="14"/>
      <c r="B234" s="210"/>
      <c r="C234" s="14"/>
      <c r="D234" s="202" t="s">
        <v>134</v>
      </c>
      <c r="E234" s="211" t="s">
        <v>1</v>
      </c>
      <c r="F234" s="212" t="s">
        <v>138</v>
      </c>
      <c r="G234" s="14"/>
      <c r="H234" s="213">
        <v>2</v>
      </c>
      <c r="I234" s="214"/>
      <c r="J234" s="14"/>
      <c r="K234" s="14"/>
      <c r="L234" s="210"/>
      <c r="M234" s="215"/>
      <c r="N234" s="216"/>
      <c r="O234" s="216"/>
      <c r="P234" s="216"/>
      <c r="Q234" s="216"/>
      <c r="R234" s="216"/>
      <c r="S234" s="216"/>
      <c r="T234" s="21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1" t="s">
        <v>134</v>
      </c>
      <c r="AU234" s="211" t="s">
        <v>93</v>
      </c>
      <c r="AV234" s="14" t="s">
        <v>139</v>
      </c>
      <c r="AW234" s="14" t="s">
        <v>33</v>
      </c>
      <c r="AX234" s="14" t="s">
        <v>87</v>
      </c>
      <c r="AY234" s="211" t="s">
        <v>125</v>
      </c>
    </row>
    <row r="235" s="2" customFormat="1" ht="24.15" customHeight="1">
      <c r="A235" s="36"/>
      <c r="B235" s="186"/>
      <c r="C235" s="187" t="s">
        <v>254</v>
      </c>
      <c r="D235" s="187" t="s">
        <v>128</v>
      </c>
      <c r="E235" s="188" t="s">
        <v>255</v>
      </c>
      <c r="F235" s="189" t="s">
        <v>256</v>
      </c>
      <c r="G235" s="190" t="s">
        <v>244</v>
      </c>
      <c r="H235" s="191">
        <v>2</v>
      </c>
      <c r="I235" s="192"/>
      <c r="J235" s="191">
        <f>ROUND(I235*H235,3)</f>
        <v>0</v>
      </c>
      <c r="K235" s="193"/>
      <c r="L235" s="37"/>
      <c r="M235" s="194" t="s">
        <v>1</v>
      </c>
      <c r="N235" s="195" t="s">
        <v>46</v>
      </c>
      <c r="O235" s="80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98" t="s">
        <v>132</v>
      </c>
      <c r="AT235" s="198" t="s">
        <v>128</v>
      </c>
      <c r="AU235" s="198" t="s">
        <v>93</v>
      </c>
      <c r="AY235" s="17" t="s">
        <v>125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7" t="s">
        <v>93</v>
      </c>
      <c r="BK235" s="200">
        <f>ROUND(I235*H235,3)</f>
        <v>0</v>
      </c>
      <c r="BL235" s="17" t="s">
        <v>132</v>
      </c>
      <c r="BM235" s="198" t="s">
        <v>257</v>
      </c>
    </row>
    <row r="236" s="13" customFormat="1">
      <c r="A236" s="13"/>
      <c r="B236" s="201"/>
      <c r="C236" s="13"/>
      <c r="D236" s="202" t="s">
        <v>134</v>
      </c>
      <c r="E236" s="203" t="s">
        <v>1</v>
      </c>
      <c r="F236" s="204" t="s">
        <v>180</v>
      </c>
      <c r="G236" s="13"/>
      <c r="H236" s="205">
        <v>1</v>
      </c>
      <c r="I236" s="206"/>
      <c r="J236" s="13"/>
      <c r="K236" s="13"/>
      <c r="L236" s="201"/>
      <c r="M236" s="207"/>
      <c r="N236" s="208"/>
      <c r="O236" s="208"/>
      <c r="P236" s="208"/>
      <c r="Q236" s="208"/>
      <c r="R236" s="208"/>
      <c r="S236" s="208"/>
      <c r="T236" s="20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3" t="s">
        <v>134</v>
      </c>
      <c r="AU236" s="203" t="s">
        <v>93</v>
      </c>
      <c r="AV236" s="13" t="s">
        <v>93</v>
      </c>
      <c r="AW236" s="13" t="s">
        <v>33</v>
      </c>
      <c r="AX236" s="13" t="s">
        <v>80</v>
      </c>
      <c r="AY236" s="203" t="s">
        <v>125</v>
      </c>
    </row>
    <row r="237" s="13" customFormat="1">
      <c r="A237" s="13"/>
      <c r="B237" s="201"/>
      <c r="C237" s="13"/>
      <c r="D237" s="202" t="s">
        <v>134</v>
      </c>
      <c r="E237" s="203" t="s">
        <v>1</v>
      </c>
      <c r="F237" s="204" t="s">
        <v>181</v>
      </c>
      <c r="G237" s="13"/>
      <c r="H237" s="205">
        <v>1</v>
      </c>
      <c r="I237" s="206"/>
      <c r="J237" s="13"/>
      <c r="K237" s="13"/>
      <c r="L237" s="201"/>
      <c r="M237" s="207"/>
      <c r="N237" s="208"/>
      <c r="O237" s="208"/>
      <c r="P237" s="208"/>
      <c r="Q237" s="208"/>
      <c r="R237" s="208"/>
      <c r="S237" s="208"/>
      <c r="T237" s="20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3" t="s">
        <v>134</v>
      </c>
      <c r="AU237" s="203" t="s">
        <v>93</v>
      </c>
      <c r="AV237" s="13" t="s">
        <v>93</v>
      </c>
      <c r="AW237" s="13" t="s">
        <v>33</v>
      </c>
      <c r="AX237" s="13" t="s">
        <v>80</v>
      </c>
      <c r="AY237" s="203" t="s">
        <v>125</v>
      </c>
    </row>
    <row r="238" s="14" customFormat="1">
      <c r="A238" s="14"/>
      <c r="B238" s="210"/>
      <c r="C238" s="14"/>
      <c r="D238" s="202" t="s">
        <v>134</v>
      </c>
      <c r="E238" s="211" t="s">
        <v>1</v>
      </c>
      <c r="F238" s="212" t="s">
        <v>138</v>
      </c>
      <c r="G238" s="14"/>
      <c r="H238" s="213">
        <v>2</v>
      </c>
      <c r="I238" s="214"/>
      <c r="J238" s="14"/>
      <c r="K238" s="14"/>
      <c r="L238" s="210"/>
      <c r="M238" s="215"/>
      <c r="N238" s="216"/>
      <c r="O238" s="216"/>
      <c r="P238" s="216"/>
      <c r="Q238" s="216"/>
      <c r="R238" s="216"/>
      <c r="S238" s="216"/>
      <c r="T238" s="21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1" t="s">
        <v>134</v>
      </c>
      <c r="AU238" s="211" t="s">
        <v>93</v>
      </c>
      <c r="AV238" s="14" t="s">
        <v>139</v>
      </c>
      <c r="AW238" s="14" t="s">
        <v>33</v>
      </c>
      <c r="AX238" s="14" t="s">
        <v>87</v>
      </c>
      <c r="AY238" s="211" t="s">
        <v>125</v>
      </c>
    </row>
    <row r="239" s="2" customFormat="1" ht="24.15" customHeight="1">
      <c r="A239" s="36"/>
      <c r="B239" s="186"/>
      <c r="C239" s="187" t="s">
        <v>258</v>
      </c>
      <c r="D239" s="187" t="s">
        <v>128</v>
      </c>
      <c r="E239" s="188" t="s">
        <v>259</v>
      </c>
      <c r="F239" s="189" t="s">
        <v>260</v>
      </c>
      <c r="G239" s="190" t="s">
        <v>244</v>
      </c>
      <c r="H239" s="191">
        <v>2</v>
      </c>
      <c r="I239" s="192"/>
      <c r="J239" s="191">
        <f>ROUND(I239*H239,3)</f>
        <v>0</v>
      </c>
      <c r="K239" s="193"/>
      <c r="L239" s="37"/>
      <c r="M239" s="194" t="s">
        <v>1</v>
      </c>
      <c r="N239" s="195" t="s">
        <v>46</v>
      </c>
      <c r="O239" s="80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8" t="s">
        <v>132</v>
      </c>
      <c r="AT239" s="198" t="s">
        <v>128</v>
      </c>
      <c r="AU239" s="198" t="s">
        <v>93</v>
      </c>
      <c r="AY239" s="17" t="s">
        <v>125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7" t="s">
        <v>93</v>
      </c>
      <c r="BK239" s="200">
        <f>ROUND(I239*H239,3)</f>
        <v>0</v>
      </c>
      <c r="BL239" s="17" t="s">
        <v>132</v>
      </c>
      <c r="BM239" s="198" t="s">
        <v>261</v>
      </c>
    </row>
    <row r="240" s="13" customFormat="1">
      <c r="A240" s="13"/>
      <c r="B240" s="201"/>
      <c r="C240" s="13"/>
      <c r="D240" s="202" t="s">
        <v>134</v>
      </c>
      <c r="E240" s="203" t="s">
        <v>1</v>
      </c>
      <c r="F240" s="204" t="s">
        <v>180</v>
      </c>
      <c r="G240" s="13"/>
      <c r="H240" s="205">
        <v>1</v>
      </c>
      <c r="I240" s="206"/>
      <c r="J240" s="13"/>
      <c r="K240" s="13"/>
      <c r="L240" s="201"/>
      <c r="M240" s="207"/>
      <c r="N240" s="208"/>
      <c r="O240" s="208"/>
      <c r="P240" s="208"/>
      <c r="Q240" s="208"/>
      <c r="R240" s="208"/>
      <c r="S240" s="208"/>
      <c r="T240" s="20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3" t="s">
        <v>134</v>
      </c>
      <c r="AU240" s="203" t="s">
        <v>93</v>
      </c>
      <c r="AV240" s="13" t="s">
        <v>93</v>
      </c>
      <c r="AW240" s="13" t="s">
        <v>33</v>
      </c>
      <c r="AX240" s="13" t="s">
        <v>80</v>
      </c>
      <c r="AY240" s="203" t="s">
        <v>125</v>
      </c>
    </row>
    <row r="241" s="13" customFormat="1">
      <c r="A241" s="13"/>
      <c r="B241" s="201"/>
      <c r="C241" s="13"/>
      <c r="D241" s="202" t="s">
        <v>134</v>
      </c>
      <c r="E241" s="203" t="s">
        <v>1</v>
      </c>
      <c r="F241" s="204" t="s">
        <v>181</v>
      </c>
      <c r="G241" s="13"/>
      <c r="H241" s="205">
        <v>1</v>
      </c>
      <c r="I241" s="206"/>
      <c r="J241" s="13"/>
      <c r="K241" s="13"/>
      <c r="L241" s="201"/>
      <c r="M241" s="207"/>
      <c r="N241" s="208"/>
      <c r="O241" s="208"/>
      <c r="P241" s="208"/>
      <c r="Q241" s="208"/>
      <c r="R241" s="208"/>
      <c r="S241" s="208"/>
      <c r="T241" s="20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3" t="s">
        <v>134</v>
      </c>
      <c r="AU241" s="203" t="s">
        <v>93</v>
      </c>
      <c r="AV241" s="13" t="s">
        <v>93</v>
      </c>
      <c r="AW241" s="13" t="s">
        <v>33</v>
      </c>
      <c r="AX241" s="13" t="s">
        <v>80</v>
      </c>
      <c r="AY241" s="203" t="s">
        <v>125</v>
      </c>
    </row>
    <row r="242" s="14" customFormat="1">
      <c r="A242" s="14"/>
      <c r="B242" s="210"/>
      <c r="C242" s="14"/>
      <c r="D242" s="202" t="s">
        <v>134</v>
      </c>
      <c r="E242" s="211" t="s">
        <v>1</v>
      </c>
      <c r="F242" s="212" t="s">
        <v>138</v>
      </c>
      <c r="G242" s="14"/>
      <c r="H242" s="213">
        <v>2</v>
      </c>
      <c r="I242" s="214"/>
      <c r="J242" s="14"/>
      <c r="K242" s="14"/>
      <c r="L242" s="210"/>
      <c r="M242" s="218"/>
      <c r="N242" s="219"/>
      <c r="O242" s="219"/>
      <c r="P242" s="219"/>
      <c r="Q242" s="219"/>
      <c r="R242" s="219"/>
      <c r="S242" s="219"/>
      <c r="T242" s="22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1" t="s">
        <v>134</v>
      </c>
      <c r="AU242" s="211" t="s">
        <v>93</v>
      </c>
      <c r="AV242" s="14" t="s">
        <v>139</v>
      </c>
      <c r="AW242" s="14" t="s">
        <v>33</v>
      </c>
      <c r="AX242" s="14" t="s">
        <v>87</v>
      </c>
      <c r="AY242" s="211" t="s">
        <v>125</v>
      </c>
    </row>
    <row r="243" s="2" customFormat="1" ht="6.96" customHeight="1">
      <c r="A243" s="36"/>
      <c r="B243" s="63"/>
      <c r="C243" s="64"/>
      <c r="D243" s="64"/>
      <c r="E243" s="64"/>
      <c r="F243" s="64"/>
      <c r="G243" s="64"/>
      <c r="H243" s="64"/>
      <c r="I243" s="64"/>
      <c r="J243" s="64"/>
      <c r="K243" s="64"/>
      <c r="L243" s="37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</row>
  </sheetData>
  <autoFilter ref="C122:K2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="1" customFormat="1" ht="24.96" customHeight="1">
      <c r="B4" s="20"/>
      <c r="D4" s="21" t="s">
        <v>99</v>
      </c>
      <c r="L4" s="20"/>
      <c r="M4" s="131" t="s">
        <v>9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14</v>
      </c>
      <c r="L6" s="20"/>
    </row>
    <row r="7" s="1" customFormat="1" ht="16.5" customHeight="1">
      <c r="B7" s="20"/>
      <c r="E7" s="132" t="str">
        <f>'Rekapitulácia stavby'!K6</f>
        <v>Dve novostavby zariadení pre seniorov Trnkov</v>
      </c>
      <c r="F7" s="30"/>
      <c r="G7" s="30"/>
      <c r="H7" s="30"/>
      <c r="L7" s="20"/>
    </row>
    <row r="8" s="1" customFormat="1" ht="12" customHeight="1">
      <c r="B8" s="20"/>
      <c r="D8" s="30" t="s">
        <v>100</v>
      </c>
      <c r="L8" s="20"/>
    </row>
    <row r="9" s="2" customFormat="1" ht="16.5" customHeight="1">
      <c r="A9" s="36"/>
      <c r="B9" s="37"/>
      <c r="C9" s="36"/>
      <c r="D9" s="36"/>
      <c r="E9" s="132" t="s">
        <v>262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37"/>
      <c r="C10" s="36"/>
      <c r="D10" s="30" t="s">
        <v>102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6.5" customHeight="1">
      <c r="A11" s="36"/>
      <c r="B11" s="37"/>
      <c r="C11" s="36"/>
      <c r="D11" s="36"/>
      <c r="E11" s="70" t="s">
        <v>263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2" customHeight="1">
      <c r="A13" s="36"/>
      <c r="B13" s="37"/>
      <c r="C13" s="36"/>
      <c r="D13" s="30" t="s">
        <v>16</v>
      </c>
      <c r="E13" s="36"/>
      <c r="F13" s="25" t="s">
        <v>1</v>
      </c>
      <c r="G13" s="36"/>
      <c r="H13" s="36"/>
      <c r="I13" s="30" t="s">
        <v>17</v>
      </c>
      <c r="J13" s="25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18</v>
      </c>
      <c r="E14" s="36"/>
      <c r="F14" s="25" t="s">
        <v>19</v>
      </c>
      <c r="G14" s="36"/>
      <c r="H14" s="36"/>
      <c r="I14" s="30" t="s">
        <v>20</v>
      </c>
      <c r="J14" s="72" t="str">
        <f>'Rekapitulácia stavby'!AN8</f>
        <v>13. 9. 2024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2" customHeight="1">
      <c r="A16" s="36"/>
      <c r="B16" s="37"/>
      <c r="C16" s="36"/>
      <c r="D16" s="30" t="s">
        <v>22</v>
      </c>
      <c r="E16" s="36"/>
      <c r="F16" s="36"/>
      <c r="G16" s="36"/>
      <c r="H16" s="36"/>
      <c r="I16" s="30" t="s">
        <v>23</v>
      </c>
      <c r="J16" s="25" t="s">
        <v>24</v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8" customHeight="1">
      <c r="A17" s="36"/>
      <c r="B17" s="37"/>
      <c r="C17" s="36"/>
      <c r="D17" s="36"/>
      <c r="E17" s="25" t="s">
        <v>25</v>
      </c>
      <c r="F17" s="36"/>
      <c r="G17" s="36"/>
      <c r="H17" s="36"/>
      <c r="I17" s="30" t="s">
        <v>26</v>
      </c>
      <c r="J17" s="25" t="s">
        <v>1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2" customHeight="1">
      <c r="A19" s="36"/>
      <c r="B19" s="37"/>
      <c r="C19" s="36"/>
      <c r="D19" s="30" t="s">
        <v>27</v>
      </c>
      <c r="E19" s="36"/>
      <c r="F19" s="36"/>
      <c r="G19" s="36"/>
      <c r="H19" s="36"/>
      <c r="I19" s="30" t="s">
        <v>23</v>
      </c>
      <c r="J19" s="31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8" customHeight="1">
      <c r="A20" s="36"/>
      <c r="B20" s="37"/>
      <c r="C20" s="36"/>
      <c r="D20" s="36"/>
      <c r="E20" s="31" t="str">
        <f>'Rekapitulácia stavby'!E14</f>
        <v>Vyplň údaj</v>
      </c>
      <c r="F20" s="25"/>
      <c r="G20" s="25"/>
      <c r="H20" s="25"/>
      <c r="I20" s="30" t="s">
        <v>26</v>
      </c>
      <c r="J20" s="31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2" customHeight="1">
      <c r="A22" s="36"/>
      <c r="B22" s="37"/>
      <c r="C22" s="36"/>
      <c r="D22" s="30" t="s">
        <v>29</v>
      </c>
      <c r="E22" s="36"/>
      <c r="F22" s="36"/>
      <c r="G22" s="36"/>
      <c r="H22" s="36"/>
      <c r="I22" s="30" t="s">
        <v>23</v>
      </c>
      <c r="J22" s="25" t="s">
        <v>30</v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8" customHeight="1">
      <c r="A23" s="36"/>
      <c r="B23" s="37"/>
      <c r="C23" s="36"/>
      <c r="D23" s="36"/>
      <c r="E23" s="25" t="s">
        <v>31</v>
      </c>
      <c r="F23" s="36"/>
      <c r="G23" s="36"/>
      <c r="H23" s="36"/>
      <c r="I23" s="30" t="s">
        <v>26</v>
      </c>
      <c r="J23" s="25" t="s">
        <v>32</v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12" customHeight="1">
      <c r="A25" s="36"/>
      <c r="B25" s="37"/>
      <c r="C25" s="36"/>
      <c r="D25" s="30" t="s">
        <v>35</v>
      </c>
      <c r="E25" s="36"/>
      <c r="F25" s="36"/>
      <c r="G25" s="36"/>
      <c r="H25" s="36"/>
      <c r="I25" s="30" t="s">
        <v>23</v>
      </c>
      <c r="J25" s="25" t="s">
        <v>36</v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8" customHeight="1">
      <c r="A26" s="36"/>
      <c r="B26" s="37"/>
      <c r="C26" s="36"/>
      <c r="D26" s="36"/>
      <c r="E26" s="25" t="s">
        <v>37</v>
      </c>
      <c r="F26" s="36"/>
      <c r="G26" s="36"/>
      <c r="H26" s="36"/>
      <c r="I26" s="30" t="s">
        <v>26</v>
      </c>
      <c r="J26" s="25" t="s">
        <v>1</v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12" customHeight="1">
      <c r="A28" s="36"/>
      <c r="B28" s="37"/>
      <c r="C28" s="36"/>
      <c r="D28" s="30" t="s">
        <v>38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8" customFormat="1" ht="35.25" customHeight="1">
      <c r="A29" s="133"/>
      <c r="B29" s="134"/>
      <c r="C29" s="133"/>
      <c r="D29" s="133"/>
      <c r="E29" s="34" t="s">
        <v>39</v>
      </c>
      <c r="F29" s="34"/>
      <c r="G29" s="34"/>
      <c r="H29" s="34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6" t="s">
        <v>40</v>
      </c>
      <c r="E32" s="36"/>
      <c r="F32" s="36"/>
      <c r="G32" s="36"/>
      <c r="H32" s="36"/>
      <c r="I32" s="36"/>
      <c r="J32" s="99">
        <f>ROUND(J123,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42</v>
      </c>
      <c r="G34" s="36"/>
      <c r="H34" s="36"/>
      <c r="I34" s="41" t="s">
        <v>41</v>
      </c>
      <c r="J34" s="41" t="s">
        <v>43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7" t="s">
        <v>44</v>
      </c>
      <c r="E35" s="43" t="s">
        <v>45</v>
      </c>
      <c r="F35" s="138">
        <f>ROUND((SUM(BE123:BE242)),  2)</f>
        <v>0</v>
      </c>
      <c r="G35" s="139"/>
      <c r="H35" s="139"/>
      <c r="I35" s="140">
        <v>0.23000000000000001</v>
      </c>
      <c r="J35" s="138">
        <f>ROUND(((SUM(BE123:BE242))*I35),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43" t="s">
        <v>46</v>
      </c>
      <c r="F36" s="138">
        <f>ROUND((SUM(BF123:BF242)),  2)</f>
        <v>0</v>
      </c>
      <c r="G36" s="139"/>
      <c r="H36" s="139"/>
      <c r="I36" s="140">
        <v>0.23000000000000001</v>
      </c>
      <c r="J36" s="138">
        <f>ROUND(((SUM(BF123:BF242))*I36),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47</v>
      </c>
      <c r="F37" s="141">
        <f>ROUND((SUM(BG123:BG242)),  2)</f>
        <v>0</v>
      </c>
      <c r="G37" s="36"/>
      <c r="H37" s="36"/>
      <c r="I37" s="142">
        <v>0.23000000000000001</v>
      </c>
      <c r="J37" s="14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30" t="s">
        <v>48</v>
      </c>
      <c r="F38" s="141">
        <f>ROUND((SUM(BH123:BH242)),  2)</f>
        <v>0</v>
      </c>
      <c r="G38" s="36"/>
      <c r="H38" s="36"/>
      <c r="I38" s="142">
        <v>0.23000000000000001</v>
      </c>
      <c r="J38" s="141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49</v>
      </c>
      <c r="F39" s="138">
        <f>ROUND((SUM(BI123:BI242)),  2)</f>
        <v>0</v>
      </c>
      <c r="G39" s="139"/>
      <c r="H39" s="139"/>
      <c r="I39" s="140">
        <v>0</v>
      </c>
      <c r="J39" s="138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43"/>
      <c r="D41" s="144" t="s">
        <v>50</v>
      </c>
      <c r="E41" s="84"/>
      <c r="F41" s="84"/>
      <c r="G41" s="145" t="s">
        <v>51</v>
      </c>
      <c r="H41" s="146" t="s">
        <v>52</v>
      </c>
      <c r="I41" s="84"/>
      <c r="J41" s="147">
        <f>SUM(J32:J39)</f>
        <v>0</v>
      </c>
      <c r="K41" s="148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8"/>
      <c r="D50" s="59" t="s">
        <v>53</v>
      </c>
      <c r="E50" s="60"/>
      <c r="F50" s="60"/>
      <c r="G50" s="59" t="s">
        <v>54</v>
      </c>
      <c r="H50" s="60"/>
      <c r="I50" s="60"/>
      <c r="J50" s="60"/>
      <c r="K50" s="60"/>
      <c r="L50" s="58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61" t="s">
        <v>55</v>
      </c>
      <c r="E61" s="39"/>
      <c r="F61" s="149" t="s">
        <v>56</v>
      </c>
      <c r="G61" s="61" t="s">
        <v>55</v>
      </c>
      <c r="H61" s="39"/>
      <c r="I61" s="39"/>
      <c r="J61" s="150" t="s">
        <v>56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9" t="s">
        <v>57</v>
      </c>
      <c r="E65" s="62"/>
      <c r="F65" s="62"/>
      <c r="G65" s="59" t="s">
        <v>58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61" t="s">
        <v>55</v>
      </c>
      <c r="E76" s="39"/>
      <c r="F76" s="149" t="s">
        <v>56</v>
      </c>
      <c r="G76" s="61" t="s">
        <v>55</v>
      </c>
      <c r="H76" s="39"/>
      <c r="I76" s="39"/>
      <c r="J76" s="150" t="s">
        <v>56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104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14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2" t="str">
        <f>E7</f>
        <v>Dve novostavby zariadení pre seniorov Trnkov</v>
      </c>
      <c r="F85" s="30"/>
      <c r="G85" s="30"/>
      <c r="H85" s="30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20"/>
      <c r="C86" s="30" t="s">
        <v>100</v>
      </c>
      <c r="L86" s="20"/>
    </row>
    <row r="87" s="2" customFormat="1" ht="16.5" customHeight="1">
      <c r="A87" s="36"/>
      <c r="B87" s="37"/>
      <c r="C87" s="36"/>
      <c r="D87" s="36"/>
      <c r="E87" s="132" t="s">
        <v>262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30" t="s">
        <v>102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SO 02.6 - OBJEKT ZARIADENIA INTERIÉRU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30" t="s">
        <v>18</v>
      </c>
      <c r="D91" s="36"/>
      <c r="E91" s="36"/>
      <c r="F91" s="25" t="str">
        <f>F14</f>
        <v xml:space="preserve">k.ú. Trnkov </v>
      </c>
      <c r="G91" s="36"/>
      <c r="H91" s="36"/>
      <c r="I91" s="30" t="s">
        <v>20</v>
      </c>
      <c r="J91" s="72" t="str">
        <f>IF(J14="","",J14)</f>
        <v>13. 9. 2024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25.65" customHeight="1">
      <c r="A93" s="36"/>
      <c r="B93" s="37"/>
      <c r="C93" s="30" t="s">
        <v>22</v>
      </c>
      <c r="D93" s="36"/>
      <c r="E93" s="36"/>
      <c r="F93" s="25" t="str">
        <f>E17</f>
        <v>ÚSVIT - ML, n.o.</v>
      </c>
      <c r="G93" s="36"/>
      <c r="H93" s="36"/>
      <c r="I93" s="30" t="s">
        <v>29</v>
      </c>
      <c r="J93" s="34" t="str">
        <f>E23</f>
        <v xml:space="preserve">mkolektiv architektura s.r.o.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5.65" customHeight="1">
      <c r="A94" s="36"/>
      <c r="B94" s="37"/>
      <c r="C94" s="30" t="s">
        <v>27</v>
      </c>
      <c r="D94" s="36"/>
      <c r="E94" s="36"/>
      <c r="F94" s="25" t="str">
        <f>IF(E20="","",E20)</f>
        <v>Vyplň údaj</v>
      </c>
      <c r="G94" s="36"/>
      <c r="H94" s="36"/>
      <c r="I94" s="30" t="s">
        <v>35</v>
      </c>
      <c r="J94" s="34" t="str">
        <f>E26</f>
        <v>RF Management, s.r.o.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51" t="s">
        <v>105</v>
      </c>
      <c r="D96" s="143"/>
      <c r="E96" s="143"/>
      <c r="F96" s="143"/>
      <c r="G96" s="143"/>
      <c r="H96" s="143"/>
      <c r="I96" s="143"/>
      <c r="J96" s="152" t="s">
        <v>106</v>
      </c>
      <c r="K96" s="143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53" t="s">
        <v>107</v>
      </c>
      <c r="D98" s="36"/>
      <c r="E98" s="36"/>
      <c r="F98" s="36"/>
      <c r="G98" s="36"/>
      <c r="H98" s="36"/>
      <c r="I98" s="36"/>
      <c r="J98" s="99">
        <f>J123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7" t="s">
        <v>108</v>
      </c>
    </row>
    <row r="99" s="9" customFormat="1" ht="24.96" customHeight="1">
      <c r="A99" s="9"/>
      <c r="B99" s="154"/>
      <c r="C99" s="9"/>
      <c r="D99" s="155" t="s">
        <v>109</v>
      </c>
      <c r="E99" s="156"/>
      <c r="F99" s="156"/>
      <c r="G99" s="156"/>
      <c r="H99" s="156"/>
      <c r="I99" s="156"/>
      <c r="J99" s="157">
        <f>J124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8"/>
      <c r="C100" s="10"/>
      <c r="D100" s="159" t="s">
        <v>110</v>
      </c>
      <c r="E100" s="160"/>
      <c r="F100" s="160"/>
      <c r="G100" s="160"/>
      <c r="H100" s="160"/>
      <c r="I100" s="160"/>
      <c r="J100" s="161">
        <f>J125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111</v>
      </c>
      <c r="E101" s="160"/>
      <c r="F101" s="160"/>
      <c r="G101" s="160"/>
      <c r="H101" s="160"/>
      <c r="I101" s="160"/>
      <c r="J101" s="161">
        <f>J223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6"/>
      <c r="B102" s="37"/>
      <c r="C102" s="36"/>
      <c r="D102" s="36"/>
      <c r="E102" s="36"/>
      <c r="F102" s="36"/>
      <c r="G102" s="36"/>
      <c r="H102" s="36"/>
      <c r="I102" s="36"/>
      <c r="J102" s="36"/>
      <c r="K102" s="36"/>
      <c r="L102" s="5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="2" customFormat="1" ht="6.96" customHeight="1">
      <c r="A103" s="36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5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="2" customFormat="1" ht="6.96" customHeight="1">
      <c r="A107" s="36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4.96" customHeight="1">
      <c r="A108" s="36"/>
      <c r="B108" s="37"/>
      <c r="C108" s="21" t="s">
        <v>112</v>
      </c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30" t="s">
        <v>14</v>
      </c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6.5" customHeight="1">
      <c r="A111" s="36"/>
      <c r="B111" s="37"/>
      <c r="C111" s="36"/>
      <c r="D111" s="36"/>
      <c r="E111" s="132" t="str">
        <f>E7</f>
        <v>Dve novostavby zariadení pre seniorov Trnkov</v>
      </c>
      <c r="F111" s="30"/>
      <c r="G111" s="30"/>
      <c r="H111" s="30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1" customFormat="1" ht="12" customHeight="1">
      <c r="B112" s="20"/>
      <c r="C112" s="30" t="s">
        <v>100</v>
      </c>
      <c r="L112" s="20"/>
    </row>
    <row r="113" s="2" customFormat="1" ht="16.5" customHeight="1">
      <c r="A113" s="36"/>
      <c r="B113" s="37"/>
      <c r="C113" s="36"/>
      <c r="D113" s="36"/>
      <c r="E113" s="132" t="s">
        <v>262</v>
      </c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102</v>
      </c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70" t="str">
        <f>E11</f>
        <v>SO 02.6 - OBJEKT ZARIADENIA INTERIÉRU</v>
      </c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18</v>
      </c>
      <c r="D117" s="36"/>
      <c r="E117" s="36"/>
      <c r="F117" s="25" t="str">
        <f>F14</f>
        <v xml:space="preserve">k.ú. Trnkov </v>
      </c>
      <c r="G117" s="36"/>
      <c r="H117" s="36"/>
      <c r="I117" s="30" t="s">
        <v>20</v>
      </c>
      <c r="J117" s="72" t="str">
        <f>IF(J14="","",J14)</f>
        <v>13. 9. 2024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5.65" customHeight="1">
      <c r="A119" s="36"/>
      <c r="B119" s="37"/>
      <c r="C119" s="30" t="s">
        <v>22</v>
      </c>
      <c r="D119" s="36"/>
      <c r="E119" s="36"/>
      <c r="F119" s="25" t="str">
        <f>E17</f>
        <v>ÚSVIT - ML, n.o.</v>
      </c>
      <c r="G119" s="36"/>
      <c r="H119" s="36"/>
      <c r="I119" s="30" t="s">
        <v>29</v>
      </c>
      <c r="J119" s="34" t="str">
        <f>E23</f>
        <v xml:space="preserve">mkolektiv architektura s.r.o. 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5.65" customHeight="1">
      <c r="A120" s="36"/>
      <c r="B120" s="37"/>
      <c r="C120" s="30" t="s">
        <v>27</v>
      </c>
      <c r="D120" s="36"/>
      <c r="E120" s="36"/>
      <c r="F120" s="25" t="str">
        <f>IF(E20="","",E20)</f>
        <v>Vyplň údaj</v>
      </c>
      <c r="G120" s="36"/>
      <c r="H120" s="36"/>
      <c r="I120" s="30" t="s">
        <v>35</v>
      </c>
      <c r="J120" s="34" t="str">
        <f>E26</f>
        <v>RF Management, s.r.o.</v>
      </c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0.32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11" customFormat="1" ht="29.28" customHeight="1">
      <c r="A122" s="162"/>
      <c r="B122" s="163"/>
      <c r="C122" s="164" t="s">
        <v>113</v>
      </c>
      <c r="D122" s="165" t="s">
        <v>65</v>
      </c>
      <c r="E122" s="165" t="s">
        <v>61</v>
      </c>
      <c r="F122" s="165" t="s">
        <v>62</v>
      </c>
      <c r="G122" s="165" t="s">
        <v>114</v>
      </c>
      <c r="H122" s="165" t="s">
        <v>115</v>
      </c>
      <c r="I122" s="165" t="s">
        <v>116</v>
      </c>
      <c r="J122" s="166" t="s">
        <v>106</v>
      </c>
      <c r="K122" s="167" t="s">
        <v>117</v>
      </c>
      <c r="L122" s="168"/>
      <c r="M122" s="89" t="s">
        <v>1</v>
      </c>
      <c r="N122" s="90" t="s">
        <v>44</v>
      </c>
      <c r="O122" s="90" t="s">
        <v>118</v>
      </c>
      <c r="P122" s="90" t="s">
        <v>119</v>
      </c>
      <c r="Q122" s="90" t="s">
        <v>120</v>
      </c>
      <c r="R122" s="90" t="s">
        <v>121</v>
      </c>
      <c r="S122" s="90" t="s">
        <v>122</v>
      </c>
      <c r="T122" s="91" t="s">
        <v>123</v>
      </c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</row>
    <row r="123" s="2" customFormat="1" ht="22.8" customHeight="1">
      <c r="A123" s="36"/>
      <c r="B123" s="37"/>
      <c r="C123" s="96" t="s">
        <v>107</v>
      </c>
      <c r="D123" s="36"/>
      <c r="E123" s="36"/>
      <c r="F123" s="36"/>
      <c r="G123" s="36"/>
      <c r="H123" s="36"/>
      <c r="I123" s="36"/>
      <c r="J123" s="169">
        <f>BK123</f>
        <v>0</v>
      </c>
      <c r="K123" s="36"/>
      <c r="L123" s="37"/>
      <c r="M123" s="92"/>
      <c r="N123" s="76"/>
      <c r="O123" s="93"/>
      <c r="P123" s="170">
        <f>P124</f>
        <v>0</v>
      </c>
      <c r="Q123" s="93"/>
      <c r="R123" s="170">
        <f>R124</f>
        <v>0</v>
      </c>
      <c r="S123" s="93"/>
      <c r="T123" s="171">
        <f>T124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7" t="s">
        <v>79</v>
      </c>
      <c r="AU123" s="17" t="s">
        <v>108</v>
      </c>
      <c r="BK123" s="172">
        <f>BK124</f>
        <v>0</v>
      </c>
    </row>
    <row r="124" s="12" customFormat="1" ht="25.92" customHeight="1">
      <c r="A124" s="12"/>
      <c r="B124" s="173"/>
      <c r="C124" s="12"/>
      <c r="D124" s="174" t="s">
        <v>79</v>
      </c>
      <c r="E124" s="175" t="s">
        <v>124</v>
      </c>
      <c r="F124" s="175" t="s">
        <v>124</v>
      </c>
      <c r="G124" s="12"/>
      <c r="H124" s="12"/>
      <c r="I124" s="176"/>
      <c r="J124" s="177">
        <f>BK124</f>
        <v>0</v>
      </c>
      <c r="K124" s="12"/>
      <c r="L124" s="173"/>
      <c r="M124" s="178"/>
      <c r="N124" s="179"/>
      <c r="O124" s="179"/>
      <c r="P124" s="180">
        <f>P125+P223</f>
        <v>0</v>
      </c>
      <c r="Q124" s="179"/>
      <c r="R124" s="180">
        <f>R125+R223</f>
        <v>0</v>
      </c>
      <c r="S124" s="179"/>
      <c r="T124" s="181">
        <f>T125+T223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4" t="s">
        <v>93</v>
      </c>
      <c r="AT124" s="182" t="s">
        <v>79</v>
      </c>
      <c r="AU124" s="182" t="s">
        <v>80</v>
      </c>
      <c r="AY124" s="174" t="s">
        <v>125</v>
      </c>
      <c r="BK124" s="183">
        <f>BK125+BK223</f>
        <v>0</v>
      </c>
    </row>
    <row r="125" s="12" customFormat="1" ht="22.8" customHeight="1">
      <c r="A125" s="12"/>
      <c r="B125" s="173"/>
      <c r="C125" s="12"/>
      <c r="D125" s="174" t="s">
        <v>79</v>
      </c>
      <c r="E125" s="184" t="s">
        <v>126</v>
      </c>
      <c r="F125" s="184" t="s">
        <v>127</v>
      </c>
      <c r="G125" s="12"/>
      <c r="H125" s="12"/>
      <c r="I125" s="176"/>
      <c r="J125" s="185">
        <f>BK125</f>
        <v>0</v>
      </c>
      <c r="K125" s="12"/>
      <c r="L125" s="173"/>
      <c r="M125" s="178"/>
      <c r="N125" s="179"/>
      <c r="O125" s="179"/>
      <c r="P125" s="180">
        <f>SUM(P126:P222)</f>
        <v>0</v>
      </c>
      <c r="Q125" s="179"/>
      <c r="R125" s="180">
        <f>SUM(R126:R222)</f>
        <v>0</v>
      </c>
      <c r="S125" s="179"/>
      <c r="T125" s="181">
        <f>SUM(T126:T222)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4" t="s">
        <v>93</v>
      </c>
      <c r="AT125" s="182" t="s">
        <v>79</v>
      </c>
      <c r="AU125" s="182" t="s">
        <v>87</v>
      </c>
      <c r="AY125" s="174" t="s">
        <v>125</v>
      </c>
      <c r="BK125" s="183">
        <f>SUM(BK126:BK222)</f>
        <v>0</v>
      </c>
    </row>
    <row r="126" s="2" customFormat="1" ht="24.15" customHeight="1">
      <c r="A126" s="36"/>
      <c r="B126" s="186"/>
      <c r="C126" s="187" t="s">
        <v>87</v>
      </c>
      <c r="D126" s="187" t="s">
        <v>128</v>
      </c>
      <c r="E126" s="188" t="s">
        <v>129</v>
      </c>
      <c r="F126" s="189" t="s">
        <v>130</v>
      </c>
      <c r="G126" s="190" t="s">
        <v>131</v>
      </c>
      <c r="H126" s="191">
        <v>6</v>
      </c>
      <c r="I126" s="192"/>
      <c r="J126" s="191">
        <f>ROUND(I126*H126,3)</f>
        <v>0</v>
      </c>
      <c r="K126" s="193"/>
      <c r="L126" s="37"/>
      <c r="M126" s="194" t="s">
        <v>1</v>
      </c>
      <c r="N126" s="195" t="s">
        <v>46</v>
      </c>
      <c r="O126" s="80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8" t="s">
        <v>132</v>
      </c>
      <c r="AT126" s="198" t="s">
        <v>128</v>
      </c>
      <c r="AU126" s="198" t="s">
        <v>93</v>
      </c>
      <c r="AY126" s="17" t="s">
        <v>125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7" t="s">
        <v>93</v>
      </c>
      <c r="BK126" s="200">
        <f>ROUND(I126*H126,3)</f>
        <v>0</v>
      </c>
      <c r="BL126" s="17" t="s">
        <v>132</v>
      </c>
      <c r="BM126" s="198" t="s">
        <v>133</v>
      </c>
    </row>
    <row r="127" s="13" customFormat="1">
      <c r="A127" s="13"/>
      <c r="B127" s="201"/>
      <c r="C127" s="13"/>
      <c r="D127" s="202" t="s">
        <v>134</v>
      </c>
      <c r="E127" s="203" t="s">
        <v>1</v>
      </c>
      <c r="F127" s="204" t="s">
        <v>135</v>
      </c>
      <c r="G127" s="13"/>
      <c r="H127" s="205">
        <v>2</v>
      </c>
      <c r="I127" s="206"/>
      <c r="J127" s="13"/>
      <c r="K127" s="13"/>
      <c r="L127" s="201"/>
      <c r="M127" s="207"/>
      <c r="N127" s="208"/>
      <c r="O127" s="208"/>
      <c r="P127" s="208"/>
      <c r="Q127" s="208"/>
      <c r="R127" s="208"/>
      <c r="S127" s="208"/>
      <c r="T127" s="20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3" t="s">
        <v>134</v>
      </c>
      <c r="AU127" s="203" t="s">
        <v>93</v>
      </c>
      <c r="AV127" s="13" t="s">
        <v>93</v>
      </c>
      <c r="AW127" s="13" t="s">
        <v>33</v>
      </c>
      <c r="AX127" s="13" t="s">
        <v>80</v>
      </c>
      <c r="AY127" s="203" t="s">
        <v>125</v>
      </c>
    </row>
    <row r="128" s="13" customFormat="1">
      <c r="A128" s="13"/>
      <c r="B128" s="201"/>
      <c r="C128" s="13"/>
      <c r="D128" s="202" t="s">
        <v>134</v>
      </c>
      <c r="E128" s="203" t="s">
        <v>1</v>
      </c>
      <c r="F128" s="204" t="s">
        <v>136</v>
      </c>
      <c r="G128" s="13"/>
      <c r="H128" s="205">
        <v>2</v>
      </c>
      <c r="I128" s="206"/>
      <c r="J128" s="13"/>
      <c r="K128" s="13"/>
      <c r="L128" s="201"/>
      <c r="M128" s="207"/>
      <c r="N128" s="208"/>
      <c r="O128" s="208"/>
      <c r="P128" s="208"/>
      <c r="Q128" s="208"/>
      <c r="R128" s="208"/>
      <c r="S128" s="208"/>
      <c r="T128" s="20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3" t="s">
        <v>134</v>
      </c>
      <c r="AU128" s="203" t="s">
        <v>93</v>
      </c>
      <c r="AV128" s="13" t="s">
        <v>93</v>
      </c>
      <c r="AW128" s="13" t="s">
        <v>33</v>
      </c>
      <c r="AX128" s="13" t="s">
        <v>80</v>
      </c>
      <c r="AY128" s="203" t="s">
        <v>125</v>
      </c>
    </row>
    <row r="129" s="13" customFormat="1">
      <c r="A129" s="13"/>
      <c r="B129" s="201"/>
      <c r="C129" s="13"/>
      <c r="D129" s="202" t="s">
        <v>134</v>
      </c>
      <c r="E129" s="203" t="s">
        <v>1</v>
      </c>
      <c r="F129" s="204" t="s">
        <v>137</v>
      </c>
      <c r="G129" s="13"/>
      <c r="H129" s="205">
        <v>2</v>
      </c>
      <c r="I129" s="206"/>
      <c r="J129" s="13"/>
      <c r="K129" s="13"/>
      <c r="L129" s="201"/>
      <c r="M129" s="207"/>
      <c r="N129" s="208"/>
      <c r="O129" s="208"/>
      <c r="P129" s="208"/>
      <c r="Q129" s="208"/>
      <c r="R129" s="208"/>
      <c r="S129" s="208"/>
      <c r="T129" s="20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3" t="s">
        <v>134</v>
      </c>
      <c r="AU129" s="203" t="s">
        <v>93</v>
      </c>
      <c r="AV129" s="13" t="s">
        <v>93</v>
      </c>
      <c r="AW129" s="13" t="s">
        <v>33</v>
      </c>
      <c r="AX129" s="13" t="s">
        <v>80</v>
      </c>
      <c r="AY129" s="203" t="s">
        <v>125</v>
      </c>
    </row>
    <row r="130" s="14" customFormat="1">
      <c r="A130" s="14"/>
      <c r="B130" s="210"/>
      <c r="C130" s="14"/>
      <c r="D130" s="202" t="s">
        <v>134</v>
      </c>
      <c r="E130" s="211" t="s">
        <v>1</v>
      </c>
      <c r="F130" s="212" t="s">
        <v>138</v>
      </c>
      <c r="G130" s="14"/>
      <c r="H130" s="213">
        <v>6</v>
      </c>
      <c r="I130" s="214"/>
      <c r="J130" s="14"/>
      <c r="K130" s="14"/>
      <c r="L130" s="210"/>
      <c r="M130" s="215"/>
      <c r="N130" s="216"/>
      <c r="O130" s="216"/>
      <c r="P130" s="216"/>
      <c r="Q130" s="216"/>
      <c r="R130" s="216"/>
      <c r="S130" s="216"/>
      <c r="T130" s="21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1" t="s">
        <v>134</v>
      </c>
      <c r="AU130" s="211" t="s">
        <v>93</v>
      </c>
      <c r="AV130" s="14" t="s">
        <v>139</v>
      </c>
      <c r="AW130" s="14" t="s">
        <v>33</v>
      </c>
      <c r="AX130" s="14" t="s">
        <v>87</v>
      </c>
      <c r="AY130" s="211" t="s">
        <v>125</v>
      </c>
    </row>
    <row r="131" s="2" customFormat="1" ht="24.15" customHeight="1">
      <c r="A131" s="36"/>
      <c r="B131" s="186"/>
      <c r="C131" s="187" t="s">
        <v>93</v>
      </c>
      <c r="D131" s="187" t="s">
        <v>128</v>
      </c>
      <c r="E131" s="188" t="s">
        <v>140</v>
      </c>
      <c r="F131" s="189" t="s">
        <v>141</v>
      </c>
      <c r="G131" s="190" t="s">
        <v>131</v>
      </c>
      <c r="H131" s="191">
        <v>1</v>
      </c>
      <c r="I131" s="192"/>
      <c r="J131" s="191">
        <f>ROUND(I131*H131,3)</f>
        <v>0</v>
      </c>
      <c r="K131" s="193"/>
      <c r="L131" s="37"/>
      <c r="M131" s="194" t="s">
        <v>1</v>
      </c>
      <c r="N131" s="195" t="s">
        <v>46</v>
      </c>
      <c r="O131" s="80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8" t="s">
        <v>132</v>
      </c>
      <c r="AT131" s="198" t="s">
        <v>128</v>
      </c>
      <c r="AU131" s="198" t="s">
        <v>93</v>
      </c>
      <c r="AY131" s="17" t="s">
        <v>125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7" t="s">
        <v>93</v>
      </c>
      <c r="BK131" s="200">
        <f>ROUND(I131*H131,3)</f>
        <v>0</v>
      </c>
      <c r="BL131" s="17" t="s">
        <v>132</v>
      </c>
      <c r="BM131" s="198" t="s">
        <v>142</v>
      </c>
    </row>
    <row r="132" s="13" customFormat="1">
      <c r="A132" s="13"/>
      <c r="B132" s="201"/>
      <c r="C132" s="13"/>
      <c r="D132" s="202" t="s">
        <v>134</v>
      </c>
      <c r="E132" s="203" t="s">
        <v>1</v>
      </c>
      <c r="F132" s="204" t="s">
        <v>143</v>
      </c>
      <c r="G132" s="13"/>
      <c r="H132" s="205">
        <v>1</v>
      </c>
      <c r="I132" s="206"/>
      <c r="J132" s="13"/>
      <c r="K132" s="13"/>
      <c r="L132" s="201"/>
      <c r="M132" s="207"/>
      <c r="N132" s="208"/>
      <c r="O132" s="208"/>
      <c r="P132" s="208"/>
      <c r="Q132" s="208"/>
      <c r="R132" s="208"/>
      <c r="S132" s="208"/>
      <c r="T132" s="20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3" t="s">
        <v>134</v>
      </c>
      <c r="AU132" s="203" t="s">
        <v>93</v>
      </c>
      <c r="AV132" s="13" t="s">
        <v>93</v>
      </c>
      <c r="AW132" s="13" t="s">
        <v>33</v>
      </c>
      <c r="AX132" s="13" t="s">
        <v>80</v>
      </c>
      <c r="AY132" s="203" t="s">
        <v>125</v>
      </c>
    </row>
    <row r="133" s="14" customFormat="1">
      <c r="A133" s="14"/>
      <c r="B133" s="210"/>
      <c r="C133" s="14"/>
      <c r="D133" s="202" t="s">
        <v>134</v>
      </c>
      <c r="E133" s="211" t="s">
        <v>1</v>
      </c>
      <c r="F133" s="212" t="s">
        <v>138</v>
      </c>
      <c r="G133" s="14"/>
      <c r="H133" s="213">
        <v>1</v>
      </c>
      <c r="I133" s="214"/>
      <c r="J133" s="14"/>
      <c r="K133" s="14"/>
      <c r="L133" s="210"/>
      <c r="M133" s="215"/>
      <c r="N133" s="216"/>
      <c r="O133" s="216"/>
      <c r="P133" s="216"/>
      <c r="Q133" s="216"/>
      <c r="R133" s="216"/>
      <c r="S133" s="216"/>
      <c r="T133" s="21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1" t="s">
        <v>134</v>
      </c>
      <c r="AU133" s="211" t="s">
        <v>93</v>
      </c>
      <c r="AV133" s="14" t="s">
        <v>139</v>
      </c>
      <c r="AW133" s="14" t="s">
        <v>33</v>
      </c>
      <c r="AX133" s="14" t="s">
        <v>87</v>
      </c>
      <c r="AY133" s="211" t="s">
        <v>125</v>
      </c>
    </row>
    <row r="134" s="2" customFormat="1" ht="24.15" customHeight="1">
      <c r="A134" s="36"/>
      <c r="B134" s="186"/>
      <c r="C134" s="187" t="s">
        <v>144</v>
      </c>
      <c r="D134" s="187" t="s">
        <v>128</v>
      </c>
      <c r="E134" s="188" t="s">
        <v>145</v>
      </c>
      <c r="F134" s="189" t="s">
        <v>146</v>
      </c>
      <c r="G134" s="190" t="s">
        <v>131</v>
      </c>
      <c r="H134" s="191">
        <v>10</v>
      </c>
      <c r="I134" s="192"/>
      <c r="J134" s="191">
        <f>ROUND(I134*H134,3)</f>
        <v>0</v>
      </c>
      <c r="K134" s="193"/>
      <c r="L134" s="37"/>
      <c r="M134" s="194" t="s">
        <v>1</v>
      </c>
      <c r="N134" s="195" t="s">
        <v>46</v>
      </c>
      <c r="O134" s="80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8" t="s">
        <v>132</v>
      </c>
      <c r="AT134" s="198" t="s">
        <v>128</v>
      </c>
      <c r="AU134" s="198" t="s">
        <v>93</v>
      </c>
      <c r="AY134" s="17" t="s">
        <v>125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7" t="s">
        <v>93</v>
      </c>
      <c r="BK134" s="200">
        <f>ROUND(I134*H134,3)</f>
        <v>0</v>
      </c>
      <c r="BL134" s="17" t="s">
        <v>132</v>
      </c>
      <c r="BM134" s="198" t="s">
        <v>147</v>
      </c>
    </row>
    <row r="135" s="13" customFormat="1">
      <c r="A135" s="13"/>
      <c r="B135" s="201"/>
      <c r="C135" s="13"/>
      <c r="D135" s="202" t="s">
        <v>134</v>
      </c>
      <c r="E135" s="203" t="s">
        <v>1</v>
      </c>
      <c r="F135" s="204" t="s">
        <v>135</v>
      </c>
      <c r="G135" s="13"/>
      <c r="H135" s="205">
        <v>2</v>
      </c>
      <c r="I135" s="206"/>
      <c r="J135" s="13"/>
      <c r="K135" s="13"/>
      <c r="L135" s="201"/>
      <c r="M135" s="207"/>
      <c r="N135" s="208"/>
      <c r="O135" s="208"/>
      <c r="P135" s="208"/>
      <c r="Q135" s="208"/>
      <c r="R135" s="208"/>
      <c r="S135" s="208"/>
      <c r="T135" s="20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3" t="s">
        <v>134</v>
      </c>
      <c r="AU135" s="203" t="s">
        <v>93</v>
      </c>
      <c r="AV135" s="13" t="s">
        <v>93</v>
      </c>
      <c r="AW135" s="13" t="s">
        <v>33</v>
      </c>
      <c r="AX135" s="13" t="s">
        <v>80</v>
      </c>
      <c r="AY135" s="203" t="s">
        <v>125</v>
      </c>
    </row>
    <row r="136" s="13" customFormat="1">
      <c r="A136" s="13"/>
      <c r="B136" s="201"/>
      <c r="C136" s="13"/>
      <c r="D136" s="202" t="s">
        <v>134</v>
      </c>
      <c r="E136" s="203" t="s">
        <v>1</v>
      </c>
      <c r="F136" s="204" t="s">
        <v>148</v>
      </c>
      <c r="G136" s="13"/>
      <c r="H136" s="205">
        <v>4</v>
      </c>
      <c r="I136" s="206"/>
      <c r="J136" s="13"/>
      <c r="K136" s="13"/>
      <c r="L136" s="201"/>
      <c r="M136" s="207"/>
      <c r="N136" s="208"/>
      <c r="O136" s="208"/>
      <c r="P136" s="208"/>
      <c r="Q136" s="208"/>
      <c r="R136" s="208"/>
      <c r="S136" s="208"/>
      <c r="T136" s="20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3" t="s">
        <v>134</v>
      </c>
      <c r="AU136" s="203" t="s">
        <v>93</v>
      </c>
      <c r="AV136" s="13" t="s">
        <v>93</v>
      </c>
      <c r="AW136" s="13" t="s">
        <v>33</v>
      </c>
      <c r="AX136" s="13" t="s">
        <v>80</v>
      </c>
      <c r="AY136" s="203" t="s">
        <v>125</v>
      </c>
    </row>
    <row r="137" s="13" customFormat="1">
      <c r="A137" s="13"/>
      <c r="B137" s="201"/>
      <c r="C137" s="13"/>
      <c r="D137" s="202" t="s">
        <v>134</v>
      </c>
      <c r="E137" s="203" t="s">
        <v>1</v>
      </c>
      <c r="F137" s="204" t="s">
        <v>149</v>
      </c>
      <c r="G137" s="13"/>
      <c r="H137" s="205">
        <v>4</v>
      </c>
      <c r="I137" s="206"/>
      <c r="J137" s="13"/>
      <c r="K137" s="13"/>
      <c r="L137" s="201"/>
      <c r="M137" s="207"/>
      <c r="N137" s="208"/>
      <c r="O137" s="208"/>
      <c r="P137" s="208"/>
      <c r="Q137" s="208"/>
      <c r="R137" s="208"/>
      <c r="S137" s="208"/>
      <c r="T137" s="20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3" t="s">
        <v>134</v>
      </c>
      <c r="AU137" s="203" t="s">
        <v>93</v>
      </c>
      <c r="AV137" s="13" t="s">
        <v>93</v>
      </c>
      <c r="AW137" s="13" t="s">
        <v>33</v>
      </c>
      <c r="AX137" s="13" t="s">
        <v>80</v>
      </c>
      <c r="AY137" s="203" t="s">
        <v>125</v>
      </c>
    </row>
    <row r="138" s="14" customFormat="1">
      <c r="A138" s="14"/>
      <c r="B138" s="210"/>
      <c r="C138" s="14"/>
      <c r="D138" s="202" t="s">
        <v>134</v>
      </c>
      <c r="E138" s="211" t="s">
        <v>1</v>
      </c>
      <c r="F138" s="212" t="s">
        <v>138</v>
      </c>
      <c r="G138" s="14"/>
      <c r="H138" s="213">
        <v>10</v>
      </c>
      <c r="I138" s="214"/>
      <c r="J138" s="14"/>
      <c r="K138" s="14"/>
      <c r="L138" s="210"/>
      <c r="M138" s="215"/>
      <c r="N138" s="216"/>
      <c r="O138" s="216"/>
      <c r="P138" s="216"/>
      <c r="Q138" s="216"/>
      <c r="R138" s="216"/>
      <c r="S138" s="216"/>
      <c r="T138" s="21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1" t="s">
        <v>134</v>
      </c>
      <c r="AU138" s="211" t="s">
        <v>93</v>
      </c>
      <c r="AV138" s="14" t="s">
        <v>139</v>
      </c>
      <c r="AW138" s="14" t="s">
        <v>33</v>
      </c>
      <c r="AX138" s="14" t="s">
        <v>87</v>
      </c>
      <c r="AY138" s="211" t="s">
        <v>125</v>
      </c>
    </row>
    <row r="139" s="2" customFormat="1" ht="37.8" customHeight="1">
      <c r="A139" s="36"/>
      <c r="B139" s="186"/>
      <c r="C139" s="187" t="s">
        <v>150</v>
      </c>
      <c r="D139" s="187" t="s">
        <v>128</v>
      </c>
      <c r="E139" s="188" t="s">
        <v>151</v>
      </c>
      <c r="F139" s="189" t="s">
        <v>152</v>
      </c>
      <c r="G139" s="190" t="s">
        <v>131</v>
      </c>
      <c r="H139" s="191">
        <v>2</v>
      </c>
      <c r="I139" s="192"/>
      <c r="J139" s="191">
        <f>ROUND(I139*H139,3)</f>
        <v>0</v>
      </c>
      <c r="K139" s="193"/>
      <c r="L139" s="37"/>
      <c r="M139" s="194" t="s">
        <v>1</v>
      </c>
      <c r="N139" s="195" t="s">
        <v>46</v>
      </c>
      <c r="O139" s="80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8" t="s">
        <v>132</v>
      </c>
      <c r="AT139" s="198" t="s">
        <v>128</v>
      </c>
      <c r="AU139" s="198" t="s">
        <v>93</v>
      </c>
      <c r="AY139" s="17" t="s">
        <v>125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7" t="s">
        <v>93</v>
      </c>
      <c r="BK139" s="200">
        <f>ROUND(I139*H139,3)</f>
        <v>0</v>
      </c>
      <c r="BL139" s="17" t="s">
        <v>132</v>
      </c>
      <c r="BM139" s="198" t="s">
        <v>153</v>
      </c>
    </row>
    <row r="140" s="13" customFormat="1">
      <c r="A140" s="13"/>
      <c r="B140" s="201"/>
      <c r="C140" s="13"/>
      <c r="D140" s="202" t="s">
        <v>134</v>
      </c>
      <c r="E140" s="203" t="s">
        <v>1</v>
      </c>
      <c r="F140" s="204" t="s">
        <v>135</v>
      </c>
      <c r="G140" s="13"/>
      <c r="H140" s="205">
        <v>2</v>
      </c>
      <c r="I140" s="206"/>
      <c r="J140" s="13"/>
      <c r="K140" s="13"/>
      <c r="L140" s="201"/>
      <c r="M140" s="207"/>
      <c r="N140" s="208"/>
      <c r="O140" s="208"/>
      <c r="P140" s="208"/>
      <c r="Q140" s="208"/>
      <c r="R140" s="208"/>
      <c r="S140" s="208"/>
      <c r="T140" s="20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3" t="s">
        <v>134</v>
      </c>
      <c r="AU140" s="203" t="s">
        <v>93</v>
      </c>
      <c r="AV140" s="13" t="s">
        <v>93</v>
      </c>
      <c r="AW140" s="13" t="s">
        <v>33</v>
      </c>
      <c r="AX140" s="13" t="s">
        <v>80</v>
      </c>
      <c r="AY140" s="203" t="s">
        <v>125</v>
      </c>
    </row>
    <row r="141" s="14" customFormat="1">
      <c r="A141" s="14"/>
      <c r="B141" s="210"/>
      <c r="C141" s="14"/>
      <c r="D141" s="202" t="s">
        <v>134</v>
      </c>
      <c r="E141" s="211" t="s">
        <v>1</v>
      </c>
      <c r="F141" s="212" t="s">
        <v>138</v>
      </c>
      <c r="G141" s="14"/>
      <c r="H141" s="213">
        <v>2</v>
      </c>
      <c r="I141" s="214"/>
      <c r="J141" s="14"/>
      <c r="K141" s="14"/>
      <c r="L141" s="210"/>
      <c r="M141" s="215"/>
      <c r="N141" s="216"/>
      <c r="O141" s="216"/>
      <c r="P141" s="216"/>
      <c r="Q141" s="216"/>
      <c r="R141" s="216"/>
      <c r="S141" s="216"/>
      <c r="T141" s="21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1" t="s">
        <v>134</v>
      </c>
      <c r="AU141" s="211" t="s">
        <v>93</v>
      </c>
      <c r="AV141" s="14" t="s">
        <v>139</v>
      </c>
      <c r="AW141" s="14" t="s">
        <v>33</v>
      </c>
      <c r="AX141" s="14" t="s">
        <v>87</v>
      </c>
      <c r="AY141" s="211" t="s">
        <v>125</v>
      </c>
    </row>
    <row r="142" s="2" customFormat="1" ht="24.15" customHeight="1">
      <c r="A142" s="36"/>
      <c r="B142" s="186"/>
      <c r="C142" s="187" t="s">
        <v>154</v>
      </c>
      <c r="D142" s="187" t="s">
        <v>128</v>
      </c>
      <c r="E142" s="188" t="s">
        <v>155</v>
      </c>
      <c r="F142" s="189" t="s">
        <v>156</v>
      </c>
      <c r="G142" s="190" t="s">
        <v>131</v>
      </c>
      <c r="H142" s="191">
        <v>2</v>
      </c>
      <c r="I142" s="192"/>
      <c r="J142" s="191">
        <f>ROUND(I142*H142,3)</f>
        <v>0</v>
      </c>
      <c r="K142" s="193"/>
      <c r="L142" s="37"/>
      <c r="M142" s="194" t="s">
        <v>1</v>
      </c>
      <c r="N142" s="195" t="s">
        <v>46</v>
      </c>
      <c r="O142" s="80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8" t="s">
        <v>132</v>
      </c>
      <c r="AT142" s="198" t="s">
        <v>128</v>
      </c>
      <c r="AU142" s="198" t="s">
        <v>93</v>
      </c>
      <c r="AY142" s="17" t="s">
        <v>125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7" t="s">
        <v>93</v>
      </c>
      <c r="BK142" s="200">
        <f>ROUND(I142*H142,3)</f>
        <v>0</v>
      </c>
      <c r="BL142" s="17" t="s">
        <v>132</v>
      </c>
      <c r="BM142" s="198" t="s">
        <v>157</v>
      </c>
    </row>
    <row r="143" s="13" customFormat="1">
      <c r="A143" s="13"/>
      <c r="B143" s="201"/>
      <c r="C143" s="13"/>
      <c r="D143" s="202" t="s">
        <v>134</v>
      </c>
      <c r="E143" s="203" t="s">
        <v>1</v>
      </c>
      <c r="F143" s="204" t="s">
        <v>135</v>
      </c>
      <c r="G143" s="13"/>
      <c r="H143" s="205">
        <v>2</v>
      </c>
      <c r="I143" s="206"/>
      <c r="J143" s="13"/>
      <c r="K143" s="13"/>
      <c r="L143" s="201"/>
      <c r="M143" s="207"/>
      <c r="N143" s="208"/>
      <c r="O143" s="208"/>
      <c r="P143" s="208"/>
      <c r="Q143" s="208"/>
      <c r="R143" s="208"/>
      <c r="S143" s="208"/>
      <c r="T143" s="20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3" t="s">
        <v>134</v>
      </c>
      <c r="AU143" s="203" t="s">
        <v>93</v>
      </c>
      <c r="AV143" s="13" t="s">
        <v>93</v>
      </c>
      <c r="AW143" s="13" t="s">
        <v>33</v>
      </c>
      <c r="AX143" s="13" t="s">
        <v>80</v>
      </c>
      <c r="AY143" s="203" t="s">
        <v>125</v>
      </c>
    </row>
    <row r="144" s="14" customFormat="1">
      <c r="A144" s="14"/>
      <c r="B144" s="210"/>
      <c r="C144" s="14"/>
      <c r="D144" s="202" t="s">
        <v>134</v>
      </c>
      <c r="E144" s="211" t="s">
        <v>1</v>
      </c>
      <c r="F144" s="212" t="s">
        <v>138</v>
      </c>
      <c r="G144" s="14"/>
      <c r="H144" s="213">
        <v>2</v>
      </c>
      <c r="I144" s="214"/>
      <c r="J144" s="14"/>
      <c r="K144" s="14"/>
      <c r="L144" s="210"/>
      <c r="M144" s="215"/>
      <c r="N144" s="216"/>
      <c r="O144" s="216"/>
      <c r="P144" s="216"/>
      <c r="Q144" s="216"/>
      <c r="R144" s="216"/>
      <c r="S144" s="216"/>
      <c r="T144" s="21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1" t="s">
        <v>134</v>
      </c>
      <c r="AU144" s="211" t="s">
        <v>93</v>
      </c>
      <c r="AV144" s="14" t="s">
        <v>139</v>
      </c>
      <c r="AW144" s="14" t="s">
        <v>33</v>
      </c>
      <c r="AX144" s="14" t="s">
        <v>87</v>
      </c>
      <c r="AY144" s="211" t="s">
        <v>125</v>
      </c>
    </row>
    <row r="145" s="2" customFormat="1" ht="33" customHeight="1">
      <c r="A145" s="36"/>
      <c r="B145" s="186"/>
      <c r="C145" s="187" t="s">
        <v>158</v>
      </c>
      <c r="D145" s="187" t="s">
        <v>128</v>
      </c>
      <c r="E145" s="188" t="s">
        <v>159</v>
      </c>
      <c r="F145" s="189" t="s">
        <v>160</v>
      </c>
      <c r="G145" s="190" t="s">
        <v>131</v>
      </c>
      <c r="H145" s="191">
        <v>4</v>
      </c>
      <c r="I145" s="192"/>
      <c r="J145" s="191">
        <f>ROUND(I145*H145,3)</f>
        <v>0</v>
      </c>
      <c r="K145" s="193"/>
      <c r="L145" s="37"/>
      <c r="M145" s="194" t="s">
        <v>1</v>
      </c>
      <c r="N145" s="195" t="s">
        <v>46</v>
      </c>
      <c r="O145" s="80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8" t="s">
        <v>132</v>
      </c>
      <c r="AT145" s="198" t="s">
        <v>128</v>
      </c>
      <c r="AU145" s="198" t="s">
        <v>93</v>
      </c>
      <c r="AY145" s="17" t="s">
        <v>125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7" t="s">
        <v>93</v>
      </c>
      <c r="BK145" s="200">
        <f>ROUND(I145*H145,3)</f>
        <v>0</v>
      </c>
      <c r="BL145" s="17" t="s">
        <v>132</v>
      </c>
      <c r="BM145" s="198" t="s">
        <v>161</v>
      </c>
    </row>
    <row r="146" s="13" customFormat="1">
      <c r="A146" s="13"/>
      <c r="B146" s="201"/>
      <c r="C146" s="13"/>
      <c r="D146" s="202" t="s">
        <v>134</v>
      </c>
      <c r="E146" s="203" t="s">
        <v>1</v>
      </c>
      <c r="F146" s="204" t="s">
        <v>162</v>
      </c>
      <c r="G146" s="13"/>
      <c r="H146" s="205">
        <v>4</v>
      </c>
      <c r="I146" s="206"/>
      <c r="J146" s="13"/>
      <c r="K146" s="13"/>
      <c r="L146" s="201"/>
      <c r="M146" s="207"/>
      <c r="N146" s="208"/>
      <c r="O146" s="208"/>
      <c r="P146" s="208"/>
      <c r="Q146" s="208"/>
      <c r="R146" s="208"/>
      <c r="S146" s="208"/>
      <c r="T146" s="20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3" t="s">
        <v>134</v>
      </c>
      <c r="AU146" s="203" t="s">
        <v>93</v>
      </c>
      <c r="AV146" s="13" t="s">
        <v>93</v>
      </c>
      <c r="AW146" s="13" t="s">
        <v>33</v>
      </c>
      <c r="AX146" s="13" t="s">
        <v>80</v>
      </c>
      <c r="AY146" s="203" t="s">
        <v>125</v>
      </c>
    </row>
    <row r="147" s="14" customFormat="1">
      <c r="A147" s="14"/>
      <c r="B147" s="210"/>
      <c r="C147" s="14"/>
      <c r="D147" s="202" t="s">
        <v>134</v>
      </c>
      <c r="E147" s="211" t="s">
        <v>1</v>
      </c>
      <c r="F147" s="212" t="s">
        <v>138</v>
      </c>
      <c r="G147" s="14"/>
      <c r="H147" s="213">
        <v>4</v>
      </c>
      <c r="I147" s="214"/>
      <c r="J147" s="14"/>
      <c r="K147" s="14"/>
      <c r="L147" s="210"/>
      <c r="M147" s="215"/>
      <c r="N147" s="216"/>
      <c r="O147" s="216"/>
      <c r="P147" s="216"/>
      <c r="Q147" s="216"/>
      <c r="R147" s="216"/>
      <c r="S147" s="216"/>
      <c r="T147" s="21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1" t="s">
        <v>134</v>
      </c>
      <c r="AU147" s="211" t="s">
        <v>93</v>
      </c>
      <c r="AV147" s="14" t="s">
        <v>139</v>
      </c>
      <c r="AW147" s="14" t="s">
        <v>33</v>
      </c>
      <c r="AX147" s="14" t="s">
        <v>87</v>
      </c>
      <c r="AY147" s="211" t="s">
        <v>125</v>
      </c>
    </row>
    <row r="148" s="2" customFormat="1" ht="24.15" customHeight="1">
      <c r="A148" s="36"/>
      <c r="B148" s="186"/>
      <c r="C148" s="187" t="s">
        <v>163</v>
      </c>
      <c r="D148" s="187" t="s">
        <v>128</v>
      </c>
      <c r="E148" s="188" t="s">
        <v>164</v>
      </c>
      <c r="F148" s="189" t="s">
        <v>165</v>
      </c>
      <c r="G148" s="190" t="s">
        <v>131</v>
      </c>
      <c r="H148" s="191">
        <v>1</v>
      </c>
      <c r="I148" s="192"/>
      <c r="J148" s="191">
        <f>ROUND(I148*H148,3)</f>
        <v>0</v>
      </c>
      <c r="K148" s="193"/>
      <c r="L148" s="37"/>
      <c r="M148" s="194" t="s">
        <v>1</v>
      </c>
      <c r="N148" s="195" t="s">
        <v>46</v>
      </c>
      <c r="O148" s="80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8" t="s">
        <v>132</v>
      </c>
      <c r="AT148" s="198" t="s">
        <v>128</v>
      </c>
      <c r="AU148" s="198" t="s">
        <v>93</v>
      </c>
      <c r="AY148" s="17" t="s">
        <v>125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7" t="s">
        <v>93</v>
      </c>
      <c r="BK148" s="200">
        <f>ROUND(I148*H148,3)</f>
        <v>0</v>
      </c>
      <c r="BL148" s="17" t="s">
        <v>132</v>
      </c>
      <c r="BM148" s="198" t="s">
        <v>166</v>
      </c>
    </row>
    <row r="149" s="13" customFormat="1">
      <c r="A149" s="13"/>
      <c r="B149" s="201"/>
      <c r="C149" s="13"/>
      <c r="D149" s="202" t="s">
        <v>134</v>
      </c>
      <c r="E149" s="203" t="s">
        <v>1</v>
      </c>
      <c r="F149" s="204" t="s">
        <v>143</v>
      </c>
      <c r="G149" s="13"/>
      <c r="H149" s="205">
        <v>1</v>
      </c>
      <c r="I149" s="206"/>
      <c r="J149" s="13"/>
      <c r="K149" s="13"/>
      <c r="L149" s="201"/>
      <c r="M149" s="207"/>
      <c r="N149" s="208"/>
      <c r="O149" s="208"/>
      <c r="P149" s="208"/>
      <c r="Q149" s="208"/>
      <c r="R149" s="208"/>
      <c r="S149" s="208"/>
      <c r="T149" s="20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3" t="s">
        <v>134</v>
      </c>
      <c r="AU149" s="203" t="s">
        <v>93</v>
      </c>
      <c r="AV149" s="13" t="s">
        <v>93</v>
      </c>
      <c r="AW149" s="13" t="s">
        <v>33</v>
      </c>
      <c r="AX149" s="13" t="s">
        <v>80</v>
      </c>
      <c r="AY149" s="203" t="s">
        <v>125</v>
      </c>
    </row>
    <row r="150" s="14" customFormat="1">
      <c r="A150" s="14"/>
      <c r="B150" s="210"/>
      <c r="C150" s="14"/>
      <c r="D150" s="202" t="s">
        <v>134</v>
      </c>
      <c r="E150" s="211" t="s">
        <v>1</v>
      </c>
      <c r="F150" s="212" t="s">
        <v>138</v>
      </c>
      <c r="G150" s="14"/>
      <c r="H150" s="213">
        <v>1</v>
      </c>
      <c r="I150" s="214"/>
      <c r="J150" s="14"/>
      <c r="K150" s="14"/>
      <c r="L150" s="210"/>
      <c r="M150" s="215"/>
      <c r="N150" s="216"/>
      <c r="O150" s="216"/>
      <c r="P150" s="216"/>
      <c r="Q150" s="216"/>
      <c r="R150" s="216"/>
      <c r="S150" s="216"/>
      <c r="T150" s="21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1" t="s">
        <v>134</v>
      </c>
      <c r="AU150" s="211" t="s">
        <v>93</v>
      </c>
      <c r="AV150" s="14" t="s">
        <v>139</v>
      </c>
      <c r="AW150" s="14" t="s">
        <v>33</v>
      </c>
      <c r="AX150" s="14" t="s">
        <v>87</v>
      </c>
      <c r="AY150" s="211" t="s">
        <v>125</v>
      </c>
    </row>
    <row r="151" s="2" customFormat="1" ht="24.15" customHeight="1">
      <c r="A151" s="36"/>
      <c r="B151" s="186"/>
      <c r="C151" s="187" t="s">
        <v>167</v>
      </c>
      <c r="D151" s="187" t="s">
        <v>128</v>
      </c>
      <c r="E151" s="188" t="s">
        <v>168</v>
      </c>
      <c r="F151" s="189" t="s">
        <v>169</v>
      </c>
      <c r="G151" s="190" t="s">
        <v>131</v>
      </c>
      <c r="H151" s="191">
        <v>5</v>
      </c>
      <c r="I151" s="192"/>
      <c r="J151" s="191">
        <f>ROUND(I151*H151,3)</f>
        <v>0</v>
      </c>
      <c r="K151" s="193"/>
      <c r="L151" s="37"/>
      <c r="M151" s="194" t="s">
        <v>1</v>
      </c>
      <c r="N151" s="195" t="s">
        <v>46</v>
      </c>
      <c r="O151" s="80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8" t="s">
        <v>132</v>
      </c>
      <c r="AT151" s="198" t="s">
        <v>128</v>
      </c>
      <c r="AU151" s="198" t="s">
        <v>93</v>
      </c>
      <c r="AY151" s="17" t="s">
        <v>125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7" t="s">
        <v>93</v>
      </c>
      <c r="BK151" s="200">
        <f>ROUND(I151*H151,3)</f>
        <v>0</v>
      </c>
      <c r="BL151" s="17" t="s">
        <v>132</v>
      </c>
      <c r="BM151" s="198" t="s">
        <v>170</v>
      </c>
    </row>
    <row r="152" s="13" customFormat="1">
      <c r="A152" s="13"/>
      <c r="B152" s="201"/>
      <c r="C152" s="13"/>
      <c r="D152" s="202" t="s">
        <v>134</v>
      </c>
      <c r="E152" s="203" t="s">
        <v>1</v>
      </c>
      <c r="F152" s="204" t="s">
        <v>143</v>
      </c>
      <c r="G152" s="13"/>
      <c r="H152" s="205">
        <v>1</v>
      </c>
      <c r="I152" s="206"/>
      <c r="J152" s="13"/>
      <c r="K152" s="13"/>
      <c r="L152" s="201"/>
      <c r="M152" s="207"/>
      <c r="N152" s="208"/>
      <c r="O152" s="208"/>
      <c r="P152" s="208"/>
      <c r="Q152" s="208"/>
      <c r="R152" s="208"/>
      <c r="S152" s="208"/>
      <c r="T152" s="20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3" t="s">
        <v>134</v>
      </c>
      <c r="AU152" s="203" t="s">
        <v>93</v>
      </c>
      <c r="AV152" s="13" t="s">
        <v>93</v>
      </c>
      <c r="AW152" s="13" t="s">
        <v>33</v>
      </c>
      <c r="AX152" s="13" t="s">
        <v>80</v>
      </c>
      <c r="AY152" s="203" t="s">
        <v>125</v>
      </c>
    </row>
    <row r="153" s="13" customFormat="1">
      <c r="A153" s="13"/>
      <c r="B153" s="201"/>
      <c r="C153" s="13"/>
      <c r="D153" s="202" t="s">
        <v>134</v>
      </c>
      <c r="E153" s="203" t="s">
        <v>1</v>
      </c>
      <c r="F153" s="204" t="s">
        <v>136</v>
      </c>
      <c r="G153" s="13"/>
      <c r="H153" s="205">
        <v>2</v>
      </c>
      <c r="I153" s="206"/>
      <c r="J153" s="13"/>
      <c r="K153" s="13"/>
      <c r="L153" s="201"/>
      <c r="M153" s="207"/>
      <c r="N153" s="208"/>
      <c r="O153" s="208"/>
      <c r="P153" s="208"/>
      <c r="Q153" s="208"/>
      <c r="R153" s="208"/>
      <c r="S153" s="208"/>
      <c r="T153" s="20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3" t="s">
        <v>134</v>
      </c>
      <c r="AU153" s="203" t="s">
        <v>93</v>
      </c>
      <c r="AV153" s="13" t="s">
        <v>93</v>
      </c>
      <c r="AW153" s="13" t="s">
        <v>33</v>
      </c>
      <c r="AX153" s="13" t="s">
        <v>80</v>
      </c>
      <c r="AY153" s="203" t="s">
        <v>125</v>
      </c>
    </row>
    <row r="154" s="13" customFormat="1">
      <c r="A154" s="13"/>
      <c r="B154" s="201"/>
      <c r="C154" s="13"/>
      <c r="D154" s="202" t="s">
        <v>134</v>
      </c>
      <c r="E154" s="203" t="s">
        <v>1</v>
      </c>
      <c r="F154" s="204" t="s">
        <v>137</v>
      </c>
      <c r="G154" s="13"/>
      <c r="H154" s="205">
        <v>2</v>
      </c>
      <c r="I154" s="206"/>
      <c r="J154" s="13"/>
      <c r="K154" s="13"/>
      <c r="L154" s="201"/>
      <c r="M154" s="207"/>
      <c r="N154" s="208"/>
      <c r="O154" s="208"/>
      <c r="P154" s="208"/>
      <c r="Q154" s="208"/>
      <c r="R154" s="208"/>
      <c r="S154" s="208"/>
      <c r="T154" s="20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3" t="s">
        <v>134</v>
      </c>
      <c r="AU154" s="203" t="s">
        <v>93</v>
      </c>
      <c r="AV154" s="13" t="s">
        <v>93</v>
      </c>
      <c r="AW154" s="13" t="s">
        <v>33</v>
      </c>
      <c r="AX154" s="13" t="s">
        <v>80</v>
      </c>
      <c r="AY154" s="203" t="s">
        <v>125</v>
      </c>
    </row>
    <row r="155" s="14" customFormat="1">
      <c r="A155" s="14"/>
      <c r="B155" s="210"/>
      <c r="C155" s="14"/>
      <c r="D155" s="202" t="s">
        <v>134</v>
      </c>
      <c r="E155" s="211" t="s">
        <v>1</v>
      </c>
      <c r="F155" s="212" t="s">
        <v>138</v>
      </c>
      <c r="G155" s="14"/>
      <c r="H155" s="213">
        <v>5</v>
      </c>
      <c r="I155" s="214"/>
      <c r="J155" s="14"/>
      <c r="K155" s="14"/>
      <c r="L155" s="210"/>
      <c r="M155" s="215"/>
      <c r="N155" s="216"/>
      <c r="O155" s="216"/>
      <c r="P155" s="216"/>
      <c r="Q155" s="216"/>
      <c r="R155" s="216"/>
      <c r="S155" s="216"/>
      <c r="T155" s="21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1" t="s">
        <v>134</v>
      </c>
      <c r="AU155" s="211" t="s">
        <v>93</v>
      </c>
      <c r="AV155" s="14" t="s">
        <v>139</v>
      </c>
      <c r="AW155" s="14" t="s">
        <v>33</v>
      </c>
      <c r="AX155" s="14" t="s">
        <v>87</v>
      </c>
      <c r="AY155" s="211" t="s">
        <v>125</v>
      </c>
    </row>
    <row r="156" s="2" customFormat="1" ht="24.15" customHeight="1">
      <c r="A156" s="36"/>
      <c r="B156" s="186"/>
      <c r="C156" s="187" t="s">
        <v>132</v>
      </c>
      <c r="D156" s="187" t="s">
        <v>128</v>
      </c>
      <c r="E156" s="188" t="s">
        <v>171</v>
      </c>
      <c r="F156" s="189" t="s">
        <v>172</v>
      </c>
      <c r="G156" s="190" t="s">
        <v>131</v>
      </c>
      <c r="H156" s="191">
        <v>13</v>
      </c>
      <c r="I156" s="192"/>
      <c r="J156" s="191">
        <f>ROUND(I156*H156,3)</f>
        <v>0</v>
      </c>
      <c r="K156" s="193"/>
      <c r="L156" s="37"/>
      <c r="M156" s="194" t="s">
        <v>1</v>
      </c>
      <c r="N156" s="195" t="s">
        <v>46</v>
      </c>
      <c r="O156" s="80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8" t="s">
        <v>132</v>
      </c>
      <c r="AT156" s="198" t="s">
        <v>128</v>
      </c>
      <c r="AU156" s="198" t="s">
        <v>93</v>
      </c>
      <c r="AY156" s="17" t="s">
        <v>125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7" t="s">
        <v>93</v>
      </c>
      <c r="BK156" s="200">
        <f>ROUND(I156*H156,3)</f>
        <v>0</v>
      </c>
      <c r="BL156" s="17" t="s">
        <v>132</v>
      </c>
      <c r="BM156" s="198" t="s">
        <v>173</v>
      </c>
    </row>
    <row r="157" s="13" customFormat="1">
      <c r="A157" s="13"/>
      <c r="B157" s="201"/>
      <c r="C157" s="13"/>
      <c r="D157" s="202" t="s">
        <v>134</v>
      </c>
      <c r="E157" s="203" t="s">
        <v>1</v>
      </c>
      <c r="F157" s="204" t="s">
        <v>143</v>
      </c>
      <c r="G157" s="13"/>
      <c r="H157" s="205">
        <v>1</v>
      </c>
      <c r="I157" s="206"/>
      <c r="J157" s="13"/>
      <c r="K157" s="13"/>
      <c r="L157" s="201"/>
      <c r="M157" s="207"/>
      <c r="N157" s="208"/>
      <c r="O157" s="208"/>
      <c r="P157" s="208"/>
      <c r="Q157" s="208"/>
      <c r="R157" s="208"/>
      <c r="S157" s="208"/>
      <c r="T157" s="20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3" t="s">
        <v>134</v>
      </c>
      <c r="AU157" s="203" t="s">
        <v>93</v>
      </c>
      <c r="AV157" s="13" t="s">
        <v>93</v>
      </c>
      <c r="AW157" s="13" t="s">
        <v>33</v>
      </c>
      <c r="AX157" s="13" t="s">
        <v>80</v>
      </c>
      <c r="AY157" s="203" t="s">
        <v>125</v>
      </c>
    </row>
    <row r="158" s="13" customFormat="1">
      <c r="A158" s="13"/>
      <c r="B158" s="201"/>
      <c r="C158" s="13"/>
      <c r="D158" s="202" t="s">
        <v>134</v>
      </c>
      <c r="E158" s="203" t="s">
        <v>1</v>
      </c>
      <c r="F158" s="204" t="s">
        <v>174</v>
      </c>
      <c r="G158" s="13"/>
      <c r="H158" s="205">
        <v>6</v>
      </c>
      <c r="I158" s="206"/>
      <c r="J158" s="13"/>
      <c r="K158" s="13"/>
      <c r="L158" s="201"/>
      <c r="M158" s="207"/>
      <c r="N158" s="208"/>
      <c r="O158" s="208"/>
      <c r="P158" s="208"/>
      <c r="Q158" s="208"/>
      <c r="R158" s="208"/>
      <c r="S158" s="208"/>
      <c r="T158" s="20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3" t="s">
        <v>134</v>
      </c>
      <c r="AU158" s="203" t="s">
        <v>93</v>
      </c>
      <c r="AV158" s="13" t="s">
        <v>93</v>
      </c>
      <c r="AW158" s="13" t="s">
        <v>33</v>
      </c>
      <c r="AX158" s="13" t="s">
        <v>80</v>
      </c>
      <c r="AY158" s="203" t="s">
        <v>125</v>
      </c>
    </row>
    <row r="159" s="13" customFormat="1">
      <c r="A159" s="13"/>
      <c r="B159" s="201"/>
      <c r="C159" s="13"/>
      <c r="D159" s="202" t="s">
        <v>134</v>
      </c>
      <c r="E159" s="203" t="s">
        <v>1</v>
      </c>
      <c r="F159" s="204" t="s">
        <v>175</v>
      </c>
      <c r="G159" s="13"/>
      <c r="H159" s="205">
        <v>6</v>
      </c>
      <c r="I159" s="206"/>
      <c r="J159" s="13"/>
      <c r="K159" s="13"/>
      <c r="L159" s="201"/>
      <c r="M159" s="207"/>
      <c r="N159" s="208"/>
      <c r="O159" s="208"/>
      <c r="P159" s="208"/>
      <c r="Q159" s="208"/>
      <c r="R159" s="208"/>
      <c r="S159" s="208"/>
      <c r="T159" s="20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3" t="s">
        <v>134</v>
      </c>
      <c r="AU159" s="203" t="s">
        <v>93</v>
      </c>
      <c r="AV159" s="13" t="s">
        <v>93</v>
      </c>
      <c r="AW159" s="13" t="s">
        <v>33</v>
      </c>
      <c r="AX159" s="13" t="s">
        <v>80</v>
      </c>
      <c r="AY159" s="203" t="s">
        <v>125</v>
      </c>
    </row>
    <row r="160" s="14" customFormat="1">
      <c r="A160" s="14"/>
      <c r="B160" s="210"/>
      <c r="C160" s="14"/>
      <c r="D160" s="202" t="s">
        <v>134</v>
      </c>
      <c r="E160" s="211" t="s">
        <v>1</v>
      </c>
      <c r="F160" s="212" t="s">
        <v>138</v>
      </c>
      <c r="G160" s="14"/>
      <c r="H160" s="213">
        <v>13</v>
      </c>
      <c r="I160" s="214"/>
      <c r="J160" s="14"/>
      <c r="K160" s="14"/>
      <c r="L160" s="210"/>
      <c r="M160" s="215"/>
      <c r="N160" s="216"/>
      <c r="O160" s="216"/>
      <c r="P160" s="216"/>
      <c r="Q160" s="216"/>
      <c r="R160" s="216"/>
      <c r="S160" s="216"/>
      <c r="T160" s="21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1" t="s">
        <v>134</v>
      </c>
      <c r="AU160" s="211" t="s">
        <v>93</v>
      </c>
      <c r="AV160" s="14" t="s">
        <v>139</v>
      </c>
      <c r="AW160" s="14" t="s">
        <v>33</v>
      </c>
      <c r="AX160" s="14" t="s">
        <v>87</v>
      </c>
      <c r="AY160" s="211" t="s">
        <v>125</v>
      </c>
    </row>
    <row r="161" s="2" customFormat="1" ht="33" customHeight="1">
      <c r="A161" s="36"/>
      <c r="B161" s="186"/>
      <c r="C161" s="187" t="s">
        <v>176</v>
      </c>
      <c r="D161" s="187" t="s">
        <v>128</v>
      </c>
      <c r="E161" s="188" t="s">
        <v>177</v>
      </c>
      <c r="F161" s="189" t="s">
        <v>178</v>
      </c>
      <c r="G161" s="190" t="s">
        <v>131</v>
      </c>
      <c r="H161" s="191">
        <v>3</v>
      </c>
      <c r="I161" s="192"/>
      <c r="J161" s="191">
        <f>ROUND(I161*H161,3)</f>
        <v>0</v>
      </c>
      <c r="K161" s="193"/>
      <c r="L161" s="37"/>
      <c r="M161" s="194" t="s">
        <v>1</v>
      </c>
      <c r="N161" s="195" t="s">
        <v>46</v>
      </c>
      <c r="O161" s="80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8" t="s">
        <v>132</v>
      </c>
      <c r="AT161" s="198" t="s">
        <v>128</v>
      </c>
      <c r="AU161" s="198" t="s">
        <v>93</v>
      </c>
      <c r="AY161" s="17" t="s">
        <v>125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7" t="s">
        <v>93</v>
      </c>
      <c r="BK161" s="200">
        <f>ROUND(I161*H161,3)</f>
        <v>0</v>
      </c>
      <c r="BL161" s="17" t="s">
        <v>132</v>
      </c>
      <c r="BM161" s="198" t="s">
        <v>179</v>
      </c>
    </row>
    <row r="162" s="13" customFormat="1">
      <c r="A162" s="13"/>
      <c r="B162" s="201"/>
      <c r="C162" s="13"/>
      <c r="D162" s="202" t="s">
        <v>134</v>
      </c>
      <c r="E162" s="203" t="s">
        <v>1</v>
      </c>
      <c r="F162" s="204" t="s">
        <v>143</v>
      </c>
      <c r="G162" s="13"/>
      <c r="H162" s="205">
        <v>1</v>
      </c>
      <c r="I162" s="206"/>
      <c r="J162" s="13"/>
      <c r="K162" s="13"/>
      <c r="L162" s="201"/>
      <c r="M162" s="207"/>
      <c r="N162" s="208"/>
      <c r="O162" s="208"/>
      <c r="P162" s="208"/>
      <c r="Q162" s="208"/>
      <c r="R162" s="208"/>
      <c r="S162" s="208"/>
      <c r="T162" s="20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3" t="s">
        <v>134</v>
      </c>
      <c r="AU162" s="203" t="s">
        <v>93</v>
      </c>
      <c r="AV162" s="13" t="s">
        <v>93</v>
      </c>
      <c r="AW162" s="13" t="s">
        <v>33</v>
      </c>
      <c r="AX162" s="13" t="s">
        <v>80</v>
      </c>
      <c r="AY162" s="203" t="s">
        <v>125</v>
      </c>
    </row>
    <row r="163" s="13" customFormat="1">
      <c r="A163" s="13"/>
      <c r="B163" s="201"/>
      <c r="C163" s="13"/>
      <c r="D163" s="202" t="s">
        <v>134</v>
      </c>
      <c r="E163" s="203" t="s">
        <v>1</v>
      </c>
      <c r="F163" s="204" t="s">
        <v>180</v>
      </c>
      <c r="G163" s="13"/>
      <c r="H163" s="205">
        <v>1</v>
      </c>
      <c r="I163" s="206"/>
      <c r="J163" s="13"/>
      <c r="K163" s="13"/>
      <c r="L163" s="201"/>
      <c r="M163" s="207"/>
      <c r="N163" s="208"/>
      <c r="O163" s="208"/>
      <c r="P163" s="208"/>
      <c r="Q163" s="208"/>
      <c r="R163" s="208"/>
      <c r="S163" s="208"/>
      <c r="T163" s="20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3" t="s">
        <v>134</v>
      </c>
      <c r="AU163" s="203" t="s">
        <v>93</v>
      </c>
      <c r="AV163" s="13" t="s">
        <v>93</v>
      </c>
      <c r="AW163" s="13" t="s">
        <v>33</v>
      </c>
      <c r="AX163" s="13" t="s">
        <v>80</v>
      </c>
      <c r="AY163" s="203" t="s">
        <v>125</v>
      </c>
    </row>
    <row r="164" s="13" customFormat="1">
      <c r="A164" s="13"/>
      <c r="B164" s="201"/>
      <c r="C164" s="13"/>
      <c r="D164" s="202" t="s">
        <v>134</v>
      </c>
      <c r="E164" s="203" t="s">
        <v>1</v>
      </c>
      <c r="F164" s="204" t="s">
        <v>181</v>
      </c>
      <c r="G164" s="13"/>
      <c r="H164" s="205">
        <v>1</v>
      </c>
      <c r="I164" s="206"/>
      <c r="J164" s="13"/>
      <c r="K164" s="13"/>
      <c r="L164" s="201"/>
      <c r="M164" s="207"/>
      <c r="N164" s="208"/>
      <c r="O164" s="208"/>
      <c r="P164" s="208"/>
      <c r="Q164" s="208"/>
      <c r="R164" s="208"/>
      <c r="S164" s="208"/>
      <c r="T164" s="20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3" t="s">
        <v>134</v>
      </c>
      <c r="AU164" s="203" t="s">
        <v>93</v>
      </c>
      <c r="AV164" s="13" t="s">
        <v>93</v>
      </c>
      <c r="AW164" s="13" t="s">
        <v>33</v>
      </c>
      <c r="AX164" s="13" t="s">
        <v>80</v>
      </c>
      <c r="AY164" s="203" t="s">
        <v>125</v>
      </c>
    </row>
    <row r="165" s="14" customFormat="1">
      <c r="A165" s="14"/>
      <c r="B165" s="210"/>
      <c r="C165" s="14"/>
      <c r="D165" s="202" t="s">
        <v>134</v>
      </c>
      <c r="E165" s="211" t="s">
        <v>1</v>
      </c>
      <c r="F165" s="212" t="s">
        <v>138</v>
      </c>
      <c r="G165" s="14"/>
      <c r="H165" s="213">
        <v>3</v>
      </c>
      <c r="I165" s="214"/>
      <c r="J165" s="14"/>
      <c r="K165" s="14"/>
      <c r="L165" s="210"/>
      <c r="M165" s="215"/>
      <c r="N165" s="216"/>
      <c r="O165" s="216"/>
      <c r="P165" s="216"/>
      <c r="Q165" s="216"/>
      <c r="R165" s="216"/>
      <c r="S165" s="216"/>
      <c r="T165" s="21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1" t="s">
        <v>134</v>
      </c>
      <c r="AU165" s="211" t="s">
        <v>93</v>
      </c>
      <c r="AV165" s="14" t="s">
        <v>139</v>
      </c>
      <c r="AW165" s="14" t="s">
        <v>33</v>
      </c>
      <c r="AX165" s="14" t="s">
        <v>87</v>
      </c>
      <c r="AY165" s="211" t="s">
        <v>125</v>
      </c>
    </row>
    <row r="166" s="2" customFormat="1" ht="24.15" customHeight="1">
      <c r="A166" s="36"/>
      <c r="B166" s="186"/>
      <c r="C166" s="187" t="s">
        <v>182</v>
      </c>
      <c r="D166" s="187" t="s">
        <v>128</v>
      </c>
      <c r="E166" s="188" t="s">
        <v>183</v>
      </c>
      <c r="F166" s="189" t="s">
        <v>184</v>
      </c>
      <c r="G166" s="190" t="s">
        <v>131</v>
      </c>
      <c r="H166" s="191">
        <v>3</v>
      </c>
      <c r="I166" s="192"/>
      <c r="J166" s="191">
        <f>ROUND(I166*H166,3)</f>
        <v>0</v>
      </c>
      <c r="K166" s="193"/>
      <c r="L166" s="37"/>
      <c r="M166" s="194" t="s">
        <v>1</v>
      </c>
      <c r="N166" s="195" t="s">
        <v>46</v>
      </c>
      <c r="O166" s="80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98" t="s">
        <v>132</v>
      </c>
      <c r="AT166" s="198" t="s">
        <v>128</v>
      </c>
      <c r="AU166" s="198" t="s">
        <v>93</v>
      </c>
      <c r="AY166" s="17" t="s">
        <v>125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7" t="s">
        <v>93</v>
      </c>
      <c r="BK166" s="200">
        <f>ROUND(I166*H166,3)</f>
        <v>0</v>
      </c>
      <c r="BL166" s="17" t="s">
        <v>132</v>
      </c>
      <c r="BM166" s="198" t="s">
        <v>185</v>
      </c>
    </row>
    <row r="167" s="13" customFormat="1">
      <c r="A167" s="13"/>
      <c r="B167" s="201"/>
      <c r="C167" s="13"/>
      <c r="D167" s="202" t="s">
        <v>134</v>
      </c>
      <c r="E167" s="203" t="s">
        <v>1</v>
      </c>
      <c r="F167" s="204" t="s">
        <v>143</v>
      </c>
      <c r="G167" s="13"/>
      <c r="H167" s="205">
        <v>1</v>
      </c>
      <c r="I167" s="206"/>
      <c r="J167" s="13"/>
      <c r="K167" s="13"/>
      <c r="L167" s="201"/>
      <c r="M167" s="207"/>
      <c r="N167" s="208"/>
      <c r="O167" s="208"/>
      <c r="P167" s="208"/>
      <c r="Q167" s="208"/>
      <c r="R167" s="208"/>
      <c r="S167" s="208"/>
      <c r="T167" s="20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3" t="s">
        <v>134</v>
      </c>
      <c r="AU167" s="203" t="s">
        <v>93</v>
      </c>
      <c r="AV167" s="13" t="s">
        <v>93</v>
      </c>
      <c r="AW167" s="13" t="s">
        <v>33</v>
      </c>
      <c r="AX167" s="13" t="s">
        <v>80</v>
      </c>
      <c r="AY167" s="203" t="s">
        <v>125</v>
      </c>
    </row>
    <row r="168" s="13" customFormat="1">
      <c r="A168" s="13"/>
      <c r="B168" s="201"/>
      <c r="C168" s="13"/>
      <c r="D168" s="202" t="s">
        <v>134</v>
      </c>
      <c r="E168" s="203" t="s">
        <v>1</v>
      </c>
      <c r="F168" s="204" t="s">
        <v>180</v>
      </c>
      <c r="G168" s="13"/>
      <c r="H168" s="205">
        <v>1</v>
      </c>
      <c r="I168" s="206"/>
      <c r="J168" s="13"/>
      <c r="K168" s="13"/>
      <c r="L168" s="201"/>
      <c r="M168" s="207"/>
      <c r="N168" s="208"/>
      <c r="O168" s="208"/>
      <c r="P168" s="208"/>
      <c r="Q168" s="208"/>
      <c r="R168" s="208"/>
      <c r="S168" s="208"/>
      <c r="T168" s="20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3" t="s">
        <v>134</v>
      </c>
      <c r="AU168" s="203" t="s">
        <v>93</v>
      </c>
      <c r="AV168" s="13" t="s">
        <v>93</v>
      </c>
      <c r="AW168" s="13" t="s">
        <v>33</v>
      </c>
      <c r="AX168" s="13" t="s">
        <v>80</v>
      </c>
      <c r="AY168" s="203" t="s">
        <v>125</v>
      </c>
    </row>
    <row r="169" s="13" customFormat="1">
      <c r="A169" s="13"/>
      <c r="B169" s="201"/>
      <c r="C169" s="13"/>
      <c r="D169" s="202" t="s">
        <v>134</v>
      </c>
      <c r="E169" s="203" t="s">
        <v>1</v>
      </c>
      <c r="F169" s="204" t="s">
        <v>181</v>
      </c>
      <c r="G169" s="13"/>
      <c r="H169" s="205">
        <v>1</v>
      </c>
      <c r="I169" s="206"/>
      <c r="J169" s="13"/>
      <c r="K169" s="13"/>
      <c r="L169" s="201"/>
      <c r="M169" s="207"/>
      <c r="N169" s="208"/>
      <c r="O169" s="208"/>
      <c r="P169" s="208"/>
      <c r="Q169" s="208"/>
      <c r="R169" s="208"/>
      <c r="S169" s="208"/>
      <c r="T169" s="20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3" t="s">
        <v>134</v>
      </c>
      <c r="AU169" s="203" t="s">
        <v>93</v>
      </c>
      <c r="AV169" s="13" t="s">
        <v>93</v>
      </c>
      <c r="AW169" s="13" t="s">
        <v>33</v>
      </c>
      <c r="AX169" s="13" t="s">
        <v>80</v>
      </c>
      <c r="AY169" s="203" t="s">
        <v>125</v>
      </c>
    </row>
    <row r="170" s="14" customFormat="1">
      <c r="A170" s="14"/>
      <c r="B170" s="210"/>
      <c r="C170" s="14"/>
      <c r="D170" s="202" t="s">
        <v>134</v>
      </c>
      <c r="E170" s="211" t="s">
        <v>1</v>
      </c>
      <c r="F170" s="212" t="s">
        <v>138</v>
      </c>
      <c r="G170" s="14"/>
      <c r="H170" s="213">
        <v>3</v>
      </c>
      <c r="I170" s="214"/>
      <c r="J170" s="14"/>
      <c r="K170" s="14"/>
      <c r="L170" s="210"/>
      <c r="M170" s="215"/>
      <c r="N170" s="216"/>
      <c r="O170" s="216"/>
      <c r="P170" s="216"/>
      <c r="Q170" s="216"/>
      <c r="R170" s="216"/>
      <c r="S170" s="216"/>
      <c r="T170" s="21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1" t="s">
        <v>134</v>
      </c>
      <c r="AU170" s="211" t="s">
        <v>93</v>
      </c>
      <c r="AV170" s="14" t="s">
        <v>139</v>
      </c>
      <c r="AW170" s="14" t="s">
        <v>33</v>
      </c>
      <c r="AX170" s="14" t="s">
        <v>87</v>
      </c>
      <c r="AY170" s="211" t="s">
        <v>125</v>
      </c>
    </row>
    <row r="171" s="2" customFormat="1" ht="37.8" customHeight="1">
      <c r="A171" s="36"/>
      <c r="B171" s="186"/>
      <c r="C171" s="187" t="s">
        <v>186</v>
      </c>
      <c r="D171" s="187" t="s">
        <v>128</v>
      </c>
      <c r="E171" s="188" t="s">
        <v>187</v>
      </c>
      <c r="F171" s="189" t="s">
        <v>188</v>
      </c>
      <c r="G171" s="190" t="s">
        <v>131</v>
      </c>
      <c r="H171" s="191">
        <v>12</v>
      </c>
      <c r="I171" s="192"/>
      <c r="J171" s="191">
        <f>ROUND(I171*H171,3)</f>
        <v>0</v>
      </c>
      <c r="K171" s="193"/>
      <c r="L171" s="37"/>
      <c r="M171" s="194" t="s">
        <v>1</v>
      </c>
      <c r="N171" s="195" t="s">
        <v>46</v>
      </c>
      <c r="O171" s="80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98" t="s">
        <v>132</v>
      </c>
      <c r="AT171" s="198" t="s">
        <v>128</v>
      </c>
      <c r="AU171" s="198" t="s">
        <v>93</v>
      </c>
      <c r="AY171" s="17" t="s">
        <v>125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7" t="s">
        <v>93</v>
      </c>
      <c r="BK171" s="200">
        <f>ROUND(I171*H171,3)</f>
        <v>0</v>
      </c>
      <c r="BL171" s="17" t="s">
        <v>132</v>
      </c>
      <c r="BM171" s="198" t="s">
        <v>189</v>
      </c>
    </row>
    <row r="172" s="13" customFormat="1">
      <c r="A172" s="13"/>
      <c r="B172" s="201"/>
      <c r="C172" s="13"/>
      <c r="D172" s="202" t="s">
        <v>134</v>
      </c>
      <c r="E172" s="203" t="s">
        <v>1</v>
      </c>
      <c r="F172" s="204" t="s">
        <v>174</v>
      </c>
      <c r="G172" s="13"/>
      <c r="H172" s="205">
        <v>6</v>
      </c>
      <c r="I172" s="206"/>
      <c r="J172" s="13"/>
      <c r="K172" s="13"/>
      <c r="L172" s="201"/>
      <c r="M172" s="207"/>
      <c r="N172" s="208"/>
      <c r="O172" s="208"/>
      <c r="P172" s="208"/>
      <c r="Q172" s="208"/>
      <c r="R172" s="208"/>
      <c r="S172" s="208"/>
      <c r="T172" s="20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3" t="s">
        <v>134</v>
      </c>
      <c r="AU172" s="203" t="s">
        <v>93</v>
      </c>
      <c r="AV172" s="13" t="s">
        <v>93</v>
      </c>
      <c r="AW172" s="13" t="s">
        <v>33</v>
      </c>
      <c r="AX172" s="13" t="s">
        <v>80</v>
      </c>
      <c r="AY172" s="203" t="s">
        <v>125</v>
      </c>
    </row>
    <row r="173" s="13" customFormat="1">
      <c r="A173" s="13"/>
      <c r="B173" s="201"/>
      <c r="C173" s="13"/>
      <c r="D173" s="202" t="s">
        <v>134</v>
      </c>
      <c r="E173" s="203" t="s">
        <v>1</v>
      </c>
      <c r="F173" s="204" t="s">
        <v>175</v>
      </c>
      <c r="G173" s="13"/>
      <c r="H173" s="205">
        <v>6</v>
      </c>
      <c r="I173" s="206"/>
      <c r="J173" s="13"/>
      <c r="K173" s="13"/>
      <c r="L173" s="201"/>
      <c r="M173" s="207"/>
      <c r="N173" s="208"/>
      <c r="O173" s="208"/>
      <c r="P173" s="208"/>
      <c r="Q173" s="208"/>
      <c r="R173" s="208"/>
      <c r="S173" s="208"/>
      <c r="T173" s="20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3" t="s">
        <v>134</v>
      </c>
      <c r="AU173" s="203" t="s">
        <v>93</v>
      </c>
      <c r="AV173" s="13" t="s">
        <v>93</v>
      </c>
      <c r="AW173" s="13" t="s">
        <v>33</v>
      </c>
      <c r="AX173" s="13" t="s">
        <v>80</v>
      </c>
      <c r="AY173" s="203" t="s">
        <v>125</v>
      </c>
    </row>
    <row r="174" s="14" customFormat="1">
      <c r="A174" s="14"/>
      <c r="B174" s="210"/>
      <c r="C174" s="14"/>
      <c r="D174" s="202" t="s">
        <v>134</v>
      </c>
      <c r="E174" s="211" t="s">
        <v>1</v>
      </c>
      <c r="F174" s="212" t="s">
        <v>138</v>
      </c>
      <c r="G174" s="14"/>
      <c r="H174" s="213">
        <v>12</v>
      </c>
      <c r="I174" s="214"/>
      <c r="J174" s="14"/>
      <c r="K174" s="14"/>
      <c r="L174" s="210"/>
      <c r="M174" s="215"/>
      <c r="N174" s="216"/>
      <c r="O174" s="216"/>
      <c r="P174" s="216"/>
      <c r="Q174" s="216"/>
      <c r="R174" s="216"/>
      <c r="S174" s="216"/>
      <c r="T174" s="21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1" t="s">
        <v>134</v>
      </c>
      <c r="AU174" s="211" t="s">
        <v>93</v>
      </c>
      <c r="AV174" s="14" t="s">
        <v>139</v>
      </c>
      <c r="AW174" s="14" t="s">
        <v>33</v>
      </c>
      <c r="AX174" s="14" t="s">
        <v>87</v>
      </c>
      <c r="AY174" s="211" t="s">
        <v>125</v>
      </c>
    </row>
    <row r="175" s="2" customFormat="1" ht="33" customHeight="1">
      <c r="A175" s="36"/>
      <c r="B175" s="186"/>
      <c r="C175" s="187" t="s">
        <v>190</v>
      </c>
      <c r="D175" s="187" t="s">
        <v>128</v>
      </c>
      <c r="E175" s="188" t="s">
        <v>191</v>
      </c>
      <c r="F175" s="189" t="s">
        <v>192</v>
      </c>
      <c r="G175" s="190" t="s">
        <v>131</v>
      </c>
      <c r="H175" s="191">
        <v>2</v>
      </c>
      <c r="I175" s="192"/>
      <c r="J175" s="191">
        <f>ROUND(I175*H175,3)</f>
        <v>0</v>
      </c>
      <c r="K175" s="193"/>
      <c r="L175" s="37"/>
      <c r="M175" s="194" t="s">
        <v>1</v>
      </c>
      <c r="N175" s="195" t="s">
        <v>46</v>
      </c>
      <c r="O175" s="80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8" t="s">
        <v>132</v>
      </c>
      <c r="AT175" s="198" t="s">
        <v>128</v>
      </c>
      <c r="AU175" s="198" t="s">
        <v>93</v>
      </c>
      <c r="AY175" s="17" t="s">
        <v>125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7" t="s">
        <v>93</v>
      </c>
      <c r="BK175" s="200">
        <f>ROUND(I175*H175,3)</f>
        <v>0</v>
      </c>
      <c r="BL175" s="17" t="s">
        <v>132</v>
      </c>
      <c r="BM175" s="198" t="s">
        <v>193</v>
      </c>
    </row>
    <row r="176" s="13" customFormat="1">
      <c r="A176" s="13"/>
      <c r="B176" s="201"/>
      <c r="C176" s="13"/>
      <c r="D176" s="202" t="s">
        <v>134</v>
      </c>
      <c r="E176" s="203" t="s">
        <v>1</v>
      </c>
      <c r="F176" s="204" t="s">
        <v>180</v>
      </c>
      <c r="G176" s="13"/>
      <c r="H176" s="205">
        <v>1</v>
      </c>
      <c r="I176" s="206"/>
      <c r="J176" s="13"/>
      <c r="K176" s="13"/>
      <c r="L176" s="201"/>
      <c r="M176" s="207"/>
      <c r="N176" s="208"/>
      <c r="O176" s="208"/>
      <c r="P176" s="208"/>
      <c r="Q176" s="208"/>
      <c r="R176" s="208"/>
      <c r="S176" s="208"/>
      <c r="T176" s="20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3" t="s">
        <v>134</v>
      </c>
      <c r="AU176" s="203" t="s">
        <v>93</v>
      </c>
      <c r="AV176" s="13" t="s">
        <v>93</v>
      </c>
      <c r="AW176" s="13" t="s">
        <v>33</v>
      </c>
      <c r="AX176" s="13" t="s">
        <v>80</v>
      </c>
      <c r="AY176" s="203" t="s">
        <v>125</v>
      </c>
    </row>
    <row r="177" s="13" customFormat="1">
      <c r="A177" s="13"/>
      <c r="B177" s="201"/>
      <c r="C177" s="13"/>
      <c r="D177" s="202" t="s">
        <v>134</v>
      </c>
      <c r="E177" s="203" t="s">
        <v>1</v>
      </c>
      <c r="F177" s="204" t="s">
        <v>181</v>
      </c>
      <c r="G177" s="13"/>
      <c r="H177" s="205">
        <v>1</v>
      </c>
      <c r="I177" s="206"/>
      <c r="J177" s="13"/>
      <c r="K177" s="13"/>
      <c r="L177" s="201"/>
      <c r="M177" s="207"/>
      <c r="N177" s="208"/>
      <c r="O177" s="208"/>
      <c r="P177" s="208"/>
      <c r="Q177" s="208"/>
      <c r="R177" s="208"/>
      <c r="S177" s="208"/>
      <c r="T177" s="20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3" t="s">
        <v>134</v>
      </c>
      <c r="AU177" s="203" t="s">
        <v>93</v>
      </c>
      <c r="AV177" s="13" t="s">
        <v>93</v>
      </c>
      <c r="AW177" s="13" t="s">
        <v>33</v>
      </c>
      <c r="AX177" s="13" t="s">
        <v>80</v>
      </c>
      <c r="AY177" s="203" t="s">
        <v>125</v>
      </c>
    </row>
    <row r="178" s="14" customFormat="1">
      <c r="A178" s="14"/>
      <c r="B178" s="210"/>
      <c r="C178" s="14"/>
      <c r="D178" s="202" t="s">
        <v>134</v>
      </c>
      <c r="E178" s="211" t="s">
        <v>1</v>
      </c>
      <c r="F178" s="212" t="s">
        <v>138</v>
      </c>
      <c r="G178" s="14"/>
      <c r="H178" s="213">
        <v>2</v>
      </c>
      <c r="I178" s="214"/>
      <c r="J178" s="14"/>
      <c r="K178" s="14"/>
      <c r="L178" s="210"/>
      <c r="M178" s="215"/>
      <c r="N178" s="216"/>
      <c r="O178" s="216"/>
      <c r="P178" s="216"/>
      <c r="Q178" s="216"/>
      <c r="R178" s="216"/>
      <c r="S178" s="216"/>
      <c r="T178" s="21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1" t="s">
        <v>134</v>
      </c>
      <c r="AU178" s="211" t="s">
        <v>93</v>
      </c>
      <c r="AV178" s="14" t="s">
        <v>139</v>
      </c>
      <c r="AW178" s="14" t="s">
        <v>33</v>
      </c>
      <c r="AX178" s="14" t="s">
        <v>87</v>
      </c>
      <c r="AY178" s="211" t="s">
        <v>125</v>
      </c>
    </row>
    <row r="179" s="2" customFormat="1" ht="24.15" customHeight="1">
      <c r="A179" s="36"/>
      <c r="B179" s="186"/>
      <c r="C179" s="187" t="s">
        <v>7</v>
      </c>
      <c r="D179" s="187" t="s">
        <v>128</v>
      </c>
      <c r="E179" s="188" t="s">
        <v>194</v>
      </c>
      <c r="F179" s="189" t="s">
        <v>195</v>
      </c>
      <c r="G179" s="190" t="s">
        <v>131</v>
      </c>
      <c r="H179" s="191">
        <v>2</v>
      </c>
      <c r="I179" s="192"/>
      <c r="J179" s="191">
        <f>ROUND(I179*H179,3)</f>
        <v>0</v>
      </c>
      <c r="K179" s="193"/>
      <c r="L179" s="37"/>
      <c r="M179" s="194" t="s">
        <v>1</v>
      </c>
      <c r="N179" s="195" t="s">
        <v>46</v>
      </c>
      <c r="O179" s="80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8" t="s">
        <v>132</v>
      </c>
      <c r="AT179" s="198" t="s">
        <v>128</v>
      </c>
      <c r="AU179" s="198" t="s">
        <v>93</v>
      </c>
      <c r="AY179" s="17" t="s">
        <v>125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7" t="s">
        <v>93</v>
      </c>
      <c r="BK179" s="200">
        <f>ROUND(I179*H179,3)</f>
        <v>0</v>
      </c>
      <c r="BL179" s="17" t="s">
        <v>132</v>
      </c>
      <c r="BM179" s="198" t="s">
        <v>196</v>
      </c>
    </row>
    <row r="180" s="13" customFormat="1">
      <c r="A180" s="13"/>
      <c r="B180" s="201"/>
      <c r="C180" s="13"/>
      <c r="D180" s="202" t="s">
        <v>134</v>
      </c>
      <c r="E180" s="203" t="s">
        <v>1</v>
      </c>
      <c r="F180" s="204" t="s">
        <v>180</v>
      </c>
      <c r="G180" s="13"/>
      <c r="H180" s="205">
        <v>1</v>
      </c>
      <c r="I180" s="206"/>
      <c r="J180" s="13"/>
      <c r="K180" s="13"/>
      <c r="L180" s="201"/>
      <c r="M180" s="207"/>
      <c r="N180" s="208"/>
      <c r="O180" s="208"/>
      <c r="P180" s="208"/>
      <c r="Q180" s="208"/>
      <c r="R180" s="208"/>
      <c r="S180" s="208"/>
      <c r="T180" s="20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3" t="s">
        <v>134</v>
      </c>
      <c r="AU180" s="203" t="s">
        <v>93</v>
      </c>
      <c r="AV180" s="13" t="s">
        <v>93</v>
      </c>
      <c r="AW180" s="13" t="s">
        <v>33</v>
      </c>
      <c r="AX180" s="13" t="s">
        <v>80</v>
      </c>
      <c r="AY180" s="203" t="s">
        <v>125</v>
      </c>
    </row>
    <row r="181" s="13" customFormat="1">
      <c r="A181" s="13"/>
      <c r="B181" s="201"/>
      <c r="C181" s="13"/>
      <c r="D181" s="202" t="s">
        <v>134</v>
      </c>
      <c r="E181" s="203" t="s">
        <v>1</v>
      </c>
      <c r="F181" s="204" t="s">
        <v>181</v>
      </c>
      <c r="G181" s="13"/>
      <c r="H181" s="205">
        <v>1</v>
      </c>
      <c r="I181" s="206"/>
      <c r="J181" s="13"/>
      <c r="K181" s="13"/>
      <c r="L181" s="201"/>
      <c r="M181" s="207"/>
      <c r="N181" s="208"/>
      <c r="O181" s="208"/>
      <c r="P181" s="208"/>
      <c r="Q181" s="208"/>
      <c r="R181" s="208"/>
      <c r="S181" s="208"/>
      <c r="T181" s="20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3" t="s">
        <v>134</v>
      </c>
      <c r="AU181" s="203" t="s">
        <v>93</v>
      </c>
      <c r="AV181" s="13" t="s">
        <v>93</v>
      </c>
      <c r="AW181" s="13" t="s">
        <v>33</v>
      </c>
      <c r="AX181" s="13" t="s">
        <v>80</v>
      </c>
      <c r="AY181" s="203" t="s">
        <v>125</v>
      </c>
    </row>
    <row r="182" s="14" customFormat="1">
      <c r="A182" s="14"/>
      <c r="B182" s="210"/>
      <c r="C182" s="14"/>
      <c r="D182" s="202" t="s">
        <v>134</v>
      </c>
      <c r="E182" s="211" t="s">
        <v>1</v>
      </c>
      <c r="F182" s="212" t="s">
        <v>138</v>
      </c>
      <c r="G182" s="14"/>
      <c r="H182" s="213">
        <v>2</v>
      </c>
      <c r="I182" s="214"/>
      <c r="J182" s="14"/>
      <c r="K182" s="14"/>
      <c r="L182" s="210"/>
      <c r="M182" s="215"/>
      <c r="N182" s="216"/>
      <c r="O182" s="216"/>
      <c r="P182" s="216"/>
      <c r="Q182" s="216"/>
      <c r="R182" s="216"/>
      <c r="S182" s="216"/>
      <c r="T182" s="21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1" t="s">
        <v>134</v>
      </c>
      <c r="AU182" s="211" t="s">
        <v>93</v>
      </c>
      <c r="AV182" s="14" t="s">
        <v>139</v>
      </c>
      <c r="AW182" s="14" t="s">
        <v>33</v>
      </c>
      <c r="AX182" s="14" t="s">
        <v>87</v>
      </c>
      <c r="AY182" s="211" t="s">
        <v>125</v>
      </c>
    </row>
    <row r="183" s="2" customFormat="1" ht="24.15" customHeight="1">
      <c r="A183" s="36"/>
      <c r="B183" s="186"/>
      <c r="C183" s="187" t="s">
        <v>197</v>
      </c>
      <c r="D183" s="187" t="s">
        <v>128</v>
      </c>
      <c r="E183" s="188" t="s">
        <v>198</v>
      </c>
      <c r="F183" s="189" t="s">
        <v>199</v>
      </c>
      <c r="G183" s="190" t="s">
        <v>131</v>
      </c>
      <c r="H183" s="191">
        <v>2</v>
      </c>
      <c r="I183" s="192"/>
      <c r="J183" s="191">
        <f>ROUND(I183*H183,3)</f>
        <v>0</v>
      </c>
      <c r="K183" s="193"/>
      <c r="L183" s="37"/>
      <c r="M183" s="194" t="s">
        <v>1</v>
      </c>
      <c r="N183" s="195" t="s">
        <v>46</v>
      </c>
      <c r="O183" s="80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8" t="s">
        <v>132</v>
      </c>
      <c r="AT183" s="198" t="s">
        <v>128</v>
      </c>
      <c r="AU183" s="198" t="s">
        <v>93</v>
      </c>
      <c r="AY183" s="17" t="s">
        <v>125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7" t="s">
        <v>93</v>
      </c>
      <c r="BK183" s="200">
        <f>ROUND(I183*H183,3)</f>
        <v>0</v>
      </c>
      <c r="BL183" s="17" t="s">
        <v>132</v>
      </c>
      <c r="BM183" s="198" t="s">
        <v>200</v>
      </c>
    </row>
    <row r="184" s="13" customFormat="1">
      <c r="A184" s="13"/>
      <c r="B184" s="201"/>
      <c r="C184" s="13"/>
      <c r="D184" s="202" t="s">
        <v>134</v>
      </c>
      <c r="E184" s="203" t="s">
        <v>1</v>
      </c>
      <c r="F184" s="204" t="s">
        <v>180</v>
      </c>
      <c r="G184" s="13"/>
      <c r="H184" s="205">
        <v>1</v>
      </c>
      <c r="I184" s="206"/>
      <c r="J184" s="13"/>
      <c r="K184" s="13"/>
      <c r="L184" s="201"/>
      <c r="M184" s="207"/>
      <c r="N184" s="208"/>
      <c r="O184" s="208"/>
      <c r="P184" s="208"/>
      <c r="Q184" s="208"/>
      <c r="R184" s="208"/>
      <c r="S184" s="208"/>
      <c r="T184" s="20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3" t="s">
        <v>134</v>
      </c>
      <c r="AU184" s="203" t="s">
        <v>93</v>
      </c>
      <c r="AV184" s="13" t="s">
        <v>93</v>
      </c>
      <c r="AW184" s="13" t="s">
        <v>33</v>
      </c>
      <c r="AX184" s="13" t="s">
        <v>80</v>
      </c>
      <c r="AY184" s="203" t="s">
        <v>125</v>
      </c>
    </row>
    <row r="185" s="13" customFormat="1">
      <c r="A185" s="13"/>
      <c r="B185" s="201"/>
      <c r="C185" s="13"/>
      <c r="D185" s="202" t="s">
        <v>134</v>
      </c>
      <c r="E185" s="203" t="s">
        <v>1</v>
      </c>
      <c r="F185" s="204" t="s">
        <v>181</v>
      </c>
      <c r="G185" s="13"/>
      <c r="H185" s="205">
        <v>1</v>
      </c>
      <c r="I185" s="206"/>
      <c r="J185" s="13"/>
      <c r="K185" s="13"/>
      <c r="L185" s="201"/>
      <c r="M185" s="207"/>
      <c r="N185" s="208"/>
      <c r="O185" s="208"/>
      <c r="P185" s="208"/>
      <c r="Q185" s="208"/>
      <c r="R185" s="208"/>
      <c r="S185" s="208"/>
      <c r="T185" s="20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3" t="s">
        <v>134</v>
      </c>
      <c r="AU185" s="203" t="s">
        <v>93</v>
      </c>
      <c r="AV185" s="13" t="s">
        <v>93</v>
      </c>
      <c r="AW185" s="13" t="s">
        <v>33</v>
      </c>
      <c r="AX185" s="13" t="s">
        <v>80</v>
      </c>
      <c r="AY185" s="203" t="s">
        <v>125</v>
      </c>
    </row>
    <row r="186" s="14" customFormat="1">
      <c r="A186" s="14"/>
      <c r="B186" s="210"/>
      <c r="C186" s="14"/>
      <c r="D186" s="202" t="s">
        <v>134</v>
      </c>
      <c r="E186" s="211" t="s">
        <v>1</v>
      </c>
      <c r="F186" s="212" t="s">
        <v>138</v>
      </c>
      <c r="G186" s="14"/>
      <c r="H186" s="213">
        <v>2</v>
      </c>
      <c r="I186" s="214"/>
      <c r="J186" s="14"/>
      <c r="K186" s="14"/>
      <c r="L186" s="210"/>
      <c r="M186" s="215"/>
      <c r="N186" s="216"/>
      <c r="O186" s="216"/>
      <c r="P186" s="216"/>
      <c r="Q186" s="216"/>
      <c r="R186" s="216"/>
      <c r="S186" s="216"/>
      <c r="T186" s="21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1" t="s">
        <v>134</v>
      </c>
      <c r="AU186" s="211" t="s">
        <v>93</v>
      </c>
      <c r="AV186" s="14" t="s">
        <v>139</v>
      </c>
      <c r="AW186" s="14" t="s">
        <v>33</v>
      </c>
      <c r="AX186" s="14" t="s">
        <v>87</v>
      </c>
      <c r="AY186" s="211" t="s">
        <v>125</v>
      </c>
    </row>
    <row r="187" s="2" customFormat="1" ht="24.15" customHeight="1">
      <c r="A187" s="36"/>
      <c r="B187" s="186"/>
      <c r="C187" s="187" t="s">
        <v>201</v>
      </c>
      <c r="D187" s="187" t="s">
        <v>128</v>
      </c>
      <c r="E187" s="188" t="s">
        <v>202</v>
      </c>
      <c r="F187" s="189" t="s">
        <v>203</v>
      </c>
      <c r="G187" s="190" t="s">
        <v>131</v>
      </c>
      <c r="H187" s="191">
        <v>2</v>
      </c>
      <c r="I187" s="192"/>
      <c r="J187" s="191">
        <f>ROUND(I187*H187,3)</f>
        <v>0</v>
      </c>
      <c r="K187" s="193"/>
      <c r="L187" s="37"/>
      <c r="M187" s="194" t="s">
        <v>1</v>
      </c>
      <c r="N187" s="195" t="s">
        <v>46</v>
      </c>
      <c r="O187" s="80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8" t="s">
        <v>132</v>
      </c>
      <c r="AT187" s="198" t="s">
        <v>128</v>
      </c>
      <c r="AU187" s="198" t="s">
        <v>93</v>
      </c>
      <c r="AY187" s="17" t="s">
        <v>125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7" t="s">
        <v>93</v>
      </c>
      <c r="BK187" s="200">
        <f>ROUND(I187*H187,3)</f>
        <v>0</v>
      </c>
      <c r="BL187" s="17" t="s">
        <v>132</v>
      </c>
      <c r="BM187" s="198" t="s">
        <v>204</v>
      </c>
    </row>
    <row r="188" s="13" customFormat="1">
      <c r="A188" s="13"/>
      <c r="B188" s="201"/>
      <c r="C188" s="13"/>
      <c r="D188" s="202" t="s">
        <v>134</v>
      </c>
      <c r="E188" s="203" t="s">
        <v>1</v>
      </c>
      <c r="F188" s="204" t="s">
        <v>180</v>
      </c>
      <c r="G188" s="13"/>
      <c r="H188" s="205">
        <v>1</v>
      </c>
      <c r="I188" s="206"/>
      <c r="J188" s="13"/>
      <c r="K188" s="13"/>
      <c r="L188" s="201"/>
      <c r="M188" s="207"/>
      <c r="N188" s="208"/>
      <c r="O188" s="208"/>
      <c r="P188" s="208"/>
      <c r="Q188" s="208"/>
      <c r="R188" s="208"/>
      <c r="S188" s="208"/>
      <c r="T188" s="20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3" t="s">
        <v>134</v>
      </c>
      <c r="AU188" s="203" t="s">
        <v>93</v>
      </c>
      <c r="AV188" s="13" t="s">
        <v>93</v>
      </c>
      <c r="AW188" s="13" t="s">
        <v>33</v>
      </c>
      <c r="AX188" s="13" t="s">
        <v>80</v>
      </c>
      <c r="AY188" s="203" t="s">
        <v>125</v>
      </c>
    </row>
    <row r="189" s="13" customFormat="1">
      <c r="A189" s="13"/>
      <c r="B189" s="201"/>
      <c r="C189" s="13"/>
      <c r="D189" s="202" t="s">
        <v>134</v>
      </c>
      <c r="E189" s="203" t="s">
        <v>1</v>
      </c>
      <c r="F189" s="204" t="s">
        <v>181</v>
      </c>
      <c r="G189" s="13"/>
      <c r="H189" s="205">
        <v>1</v>
      </c>
      <c r="I189" s="206"/>
      <c r="J189" s="13"/>
      <c r="K189" s="13"/>
      <c r="L189" s="201"/>
      <c r="M189" s="207"/>
      <c r="N189" s="208"/>
      <c r="O189" s="208"/>
      <c r="P189" s="208"/>
      <c r="Q189" s="208"/>
      <c r="R189" s="208"/>
      <c r="S189" s="208"/>
      <c r="T189" s="20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3" t="s">
        <v>134</v>
      </c>
      <c r="AU189" s="203" t="s">
        <v>93</v>
      </c>
      <c r="AV189" s="13" t="s">
        <v>93</v>
      </c>
      <c r="AW189" s="13" t="s">
        <v>33</v>
      </c>
      <c r="AX189" s="13" t="s">
        <v>80</v>
      </c>
      <c r="AY189" s="203" t="s">
        <v>125</v>
      </c>
    </row>
    <row r="190" s="14" customFormat="1">
      <c r="A190" s="14"/>
      <c r="B190" s="210"/>
      <c r="C190" s="14"/>
      <c r="D190" s="202" t="s">
        <v>134</v>
      </c>
      <c r="E190" s="211" t="s">
        <v>1</v>
      </c>
      <c r="F190" s="212" t="s">
        <v>138</v>
      </c>
      <c r="G190" s="14"/>
      <c r="H190" s="213">
        <v>2</v>
      </c>
      <c r="I190" s="214"/>
      <c r="J190" s="14"/>
      <c r="K190" s="14"/>
      <c r="L190" s="210"/>
      <c r="M190" s="215"/>
      <c r="N190" s="216"/>
      <c r="O190" s="216"/>
      <c r="P190" s="216"/>
      <c r="Q190" s="216"/>
      <c r="R190" s="216"/>
      <c r="S190" s="216"/>
      <c r="T190" s="21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1" t="s">
        <v>134</v>
      </c>
      <c r="AU190" s="211" t="s">
        <v>93</v>
      </c>
      <c r="AV190" s="14" t="s">
        <v>139</v>
      </c>
      <c r="AW190" s="14" t="s">
        <v>33</v>
      </c>
      <c r="AX190" s="14" t="s">
        <v>87</v>
      </c>
      <c r="AY190" s="211" t="s">
        <v>125</v>
      </c>
    </row>
    <row r="191" s="2" customFormat="1" ht="24.15" customHeight="1">
      <c r="A191" s="36"/>
      <c r="B191" s="186"/>
      <c r="C191" s="187" t="s">
        <v>205</v>
      </c>
      <c r="D191" s="187" t="s">
        <v>128</v>
      </c>
      <c r="E191" s="188" t="s">
        <v>206</v>
      </c>
      <c r="F191" s="189" t="s">
        <v>207</v>
      </c>
      <c r="G191" s="190" t="s">
        <v>131</v>
      </c>
      <c r="H191" s="191">
        <v>32</v>
      </c>
      <c r="I191" s="192"/>
      <c r="J191" s="191">
        <f>ROUND(I191*H191,3)</f>
        <v>0</v>
      </c>
      <c r="K191" s="193"/>
      <c r="L191" s="37"/>
      <c r="M191" s="194" t="s">
        <v>1</v>
      </c>
      <c r="N191" s="195" t="s">
        <v>46</v>
      </c>
      <c r="O191" s="80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8" t="s">
        <v>132</v>
      </c>
      <c r="AT191" s="198" t="s">
        <v>128</v>
      </c>
      <c r="AU191" s="198" t="s">
        <v>93</v>
      </c>
      <c r="AY191" s="17" t="s">
        <v>125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7" t="s">
        <v>93</v>
      </c>
      <c r="BK191" s="200">
        <f>ROUND(I191*H191,3)</f>
        <v>0</v>
      </c>
      <c r="BL191" s="17" t="s">
        <v>132</v>
      </c>
      <c r="BM191" s="198" t="s">
        <v>208</v>
      </c>
    </row>
    <row r="192" s="13" customFormat="1">
      <c r="A192" s="13"/>
      <c r="B192" s="201"/>
      <c r="C192" s="13"/>
      <c r="D192" s="202" t="s">
        <v>134</v>
      </c>
      <c r="E192" s="203" t="s">
        <v>1</v>
      </c>
      <c r="F192" s="204" t="s">
        <v>209</v>
      </c>
      <c r="G192" s="13"/>
      <c r="H192" s="205">
        <v>16</v>
      </c>
      <c r="I192" s="206"/>
      <c r="J192" s="13"/>
      <c r="K192" s="13"/>
      <c r="L192" s="201"/>
      <c r="M192" s="207"/>
      <c r="N192" s="208"/>
      <c r="O192" s="208"/>
      <c r="P192" s="208"/>
      <c r="Q192" s="208"/>
      <c r="R192" s="208"/>
      <c r="S192" s="208"/>
      <c r="T192" s="20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3" t="s">
        <v>134</v>
      </c>
      <c r="AU192" s="203" t="s">
        <v>93</v>
      </c>
      <c r="AV192" s="13" t="s">
        <v>93</v>
      </c>
      <c r="AW192" s="13" t="s">
        <v>33</v>
      </c>
      <c r="AX192" s="13" t="s">
        <v>80</v>
      </c>
      <c r="AY192" s="203" t="s">
        <v>125</v>
      </c>
    </row>
    <row r="193" s="13" customFormat="1">
      <c r="A193" s="13"/>
      <c r="B193" s="201"/>
      <c r="C193" s="13"/>
      <c r="D193" s="202" t="s">
        <v>134</v>
      </c>
      <c r="E193" s="203" t="s">
        <v>1</v>
      </c>
      <c r="F193" s="204" t="s">
        <v>210</v>
      </c>
      <c r="G193" s="13"/>
      <c r="H193" s="205">
        <v>16</v>
      </c>
      <c r="I193" s="206"/>
      <c r="J193" s="13"/>
      <c r="K193" s="13"/>
      <c r="L193" s="201"/>
      <c r="M193" s="207"/>
      <c r="N193" s="208"/>
      <c r="O193" s="208"/>
      <c r="P193" s="208"/>
      <c r="Q193" s="208"/>
      <c r="R193" s="208"/>
      <c r="S193" s="208"/>
      <c r="T193" s="20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3" t="s">
        <v>134</v>
      </c>
      <c r="AU193" s="203" t="s">
        <v>93</v>
      </c>
      <c r="AV193" s="13" t="s">
        <v>93</v>
      </c>
      <c r="AW193" s="13" t="s">
        <v>33</v>
      </c>
      <c r="AX193" s="13" t="s">
        <v>80</v>
      </c>
      <c r="AY193" s="203" t="s">
        <v>125</v>
      </c>
    </row>
    <row r="194" s="14" customFormat="1">
      <c r="A194" s="14"/>
      <c r="B194" s="210"/>
      <c r="C194" s="14"/>
      <c r="D194" s="202" t="s">
        <v>134</v>
      </c>
      <c r="E194" s="211" t="s">
        <v>1</v>
      </c>
      <c r="F194" s="212" t="s">
        <v>138</v>
      </c>
      <c r="G194" s="14"/>
      <c r="H194" s="213">
        <v>32</v>
      </c>
      <c r="I194" s="214"/>
      <c r="J194" s="14"/>
      <c r="K194" s="14"/>
      <c r="L194" s="210"/>
      <c r="M194" s="215"/>
      <c r="N194" s="216"/>
      <c r="O194" s="216"/>
      <c r="P194" s="216"/>
      <c r="Q194" s="216"/>
      <c r="R194" s="216"/>
      <c r="S194" s="216"/>
      <c r="T194" s="21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11" t="s">
        <v>134</v>
      </c>
      <c r="AU194" s="211" t="s">
        <v>93</v>
      </c>
      <c r="AV194" s="14" t="s">
        <v>139</v>
      </c>
      <c r="AW194" s="14" t="s">
        <v>33</v>
      </c>
      <c r="AX194" s="14" t="s">
        <v>87</v>
      </c>
      <c r="AY194" s="211" t="s">
        <v>125</v>
      </c>
    </row>
    <row r="195" s="2" customFormat="1" ht="37.8" customHeight="1">
      <c r="A195" s="36"/>
      <c r="B195" s="186"/>
      <c r="C195" s="187" t="s">
        <v>211</v>
      </c>
      <c r="D195" s="187" t="s">
        <v>128</v>
      </c>
      <c r="E195" s="188" t="s">
        <v>212</v>
      </c>
      <c r="F195" s="189" t="s">
        <v>213</v>
      </c>
      <c r="G195" s="190" t="s">
        <v>131</v>
      </c>
      <c r="H195" s="191">
        <v>2</v>
      </c>
      <c r="I195" s="192"/>
      <c r="J195" s="191">
        <f>ROUND(I195*H195,3)</f>
        <v>0</v>
      </c>
      <c r="K195" s="193"/>
      <c r="L195" s="37"/>
      <c r="M195" s="194" t="s">
        <v>1</v>
      </c>
      <c r="N195" s="195" t="s">
        <v>46</v>
      </c>
      <c r="O195" s="80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8" t="s">
        <v>132</v>
      </c>
      <c r="AT195" s="198" t="s">
        <v>128</v>
      </c>
      <c r="AU195" s="198" t="s">
        <v>93</v>
      </c>
      <c r="AY195" s="17" t="s">
        <v>125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7" t="s">
        <v>93</v>
      </c>
      <c r="BK195" s="200">
        <f>ROUND(I195*H195,3)</f>
        <v>0</v>
      </c>
      <c r="BL195" s="17" t="s">
        <v>132</v>
      </c>
      <c r="BM195" s="198" t="s">
        <v>214</v>
      </c>
    </row>
    <row r="196" s="13" customFormat="1">
      <c r="A196" s="13"/>
      <c r="B196" s="201"/>
      <c r="C196" s="13"/>
      <c r="D196" s="202" t="s">
        <v>134</v>
      </c>
      <c r="E196" s="203" t="s">
        <v>1</v>
      </c>
      <c r="F196" s="204" t="s">
        <v>180</v>
      </c>
      <c r="G196" s="13"/>
      <c r="H196" s="205">
        <v>1</v>
      </c>
      <c r="I196" s="206"/>
      <c r="J196" s="13"/>
      <c r="K196" s="13"/>
      <c r="L196" s="201"/>
      <c r="M196" s="207"/>
      <c r="N196" s="208"/>
      <c r="O196" s="208"/>
      <c r="P196" s="208"/>
      <c r="Q196" s="208"/>
      <c r="R196" s="208"/>
      <c r="S196" s="208"/>
      <c r="T196" s="20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3" t="s">
        <v>134</v>
      </c>
      <c r="AU196" s="203" t="s">
        <v>93</v>
      </c>
      <c r="AV196" s="13" t="s">
        <v>93</v>
      </c>
      <c r="AW196" s="13" t="s">
        <v>33</v>
      </c>
      <c r="AX196" s="13" t="s">
        <v>80</v>
      </c>
      <c r="AY196" s="203" t="s">
        <v>125</v>
      </c>
    </row>
    <row r="197" s="13" customFormat="1">
      <c r="A197" s="13"/>
      <c r="B197" s="201"/>
      <c r="C197" s="13"/>
      <c r="D197" s="202" t="s">
        <v>134</v>
      </c>
      <c r="E197" s="203" t="s">
        <v>1</v>
      </c>
      <c r="F197" s="204" t="s">
        <v>181</v>
      </c>
      <c r="G197" s="13"/>
      <c r="H197" s="205">
        <v>1</v>
      </c>
      <c r="I197" s="206"/>
      <c r="J197" s="13"/>
      <c r="K197" s="13"/>
      <c r="L197" s="201"/>
      <c r="M197" s="207"/>
      <c r="N197" s="208"/>
      <c r="O197" s="208"/>
      <c r="P197" s="208"/>
      <c r="Q197" s="208"/>
      <c r="R197" s="208"/>
      <c r="S197" s="208"/>
      <c r="T197" s="20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3" t="s">
        <v>134</v>
      </c>
      <c r="AU197" s="203" t="s">
        <v>93</v>
      </c>
      <c r="AV197" s="13" t="s">
        <v>93</v>
      </c>
      <c r="AW197" s="13" t="s">
        <v>33</v>
      </c>
      <c r="AX197" s="13" t="s">
        <v>80</v>
      </c>
      <c r="AY197" s="203" t="s">
        <v>125</v>
      </c>
    </row>
    <row r="198" s="14" customFormat="1">
      <c r="A198" s="14"/>
      <c r="B198" s="210"/>
      <c r="C198" s="14"/>
      <c r="D198" s="202" t="s">
        <v>134</v>
      </c>
      <c r="E198" s="211" t="s">
        <v>1</v>
      </c>
      <c r="F198" s="212" t="s">
        <v>138</v>
      </c>
      <c r="G198" s="14"/>
      <c r="H198" s="213">
        <v>2</v>
      </c>
      <c r="I198" s="214"/>
      <c r="J198" s="14"/>
      <c r="K198" s="14"/>
      <c r="L198" s="210"/>
      <c r="M198" s="215"/>
      <c r="N198" s="216"/>
      <c r="O198" s="216"/>
      <c r="P198" s="216"/>
      <c r="Q198" s="216"/>
      <c r="R198" s="216"/>
      <c r="S198" s="216"/>
      <c r="T198" s="21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1" t="s">
        <v>134</v>
      </c>
      <c r="AU198" s="211" t="s">
        <v>93</v>
      </c>
      <c r="AV198" s="14" t="s">
        <v>139</v>
      </c>
      <c r="AW198" s="14" t="s">
        <v>33</v>
      </c>
      <c r="AX198" s="14" t="s">
        <v>87</v>
      </c>
      <c r="AY198" s="211" t="s">
        <v>125</v>
      </c>
    </row>
    <row r="199" s="2" customFormat="1" ht="24.15" customHeight="1">
      <c r="A199" s="36"/>
      <c r="B199" s="186"/>
      <c r="C199" s="187" t="s">
        <v>215</v>
      </c>
      <c r="D199" s="187" t="s">
        <v>128</v>
      </c>
      <c r="E199" s="188" t="s">
        <v>216</v>
      </c>
      <c r="F199" s="189" t="s">
        <v>217</v>
      </c>
      <c r="G199" s="190" t="s">
        <v>131</v>
      </c>
      <c r="H199" s="191">
        <v>2</v>
      </c>
      <c r="I199" s="192"/>
      <c r="J199" s="191">
        <f>ROUND(I199*H199,3)</f>
        <v>0</v>
      </c>
      <c r="K199" s="193"/>
      <c r="L199" s="37"/>
      <c r="M199" s="194" t="s">
        <v>1</v>
      </c>
      <c r="N199" s="195" t="s">
        <v>46</v>
      </c>
      <c r="O199" s="80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8" t="s">
        <v>132</v>
      </c>
      <c r="AT199" s="198" t="s">
        <v>128</v>
      </c>
      <c r="AU199" s="198" t="s">
        <v>93</v>
      </c>
      <c r="AY199" s="17" t="s">
        <v>125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7" t="s">
        <v>93</v>
      </c>
      <c r="BK199" s="200">
        <f>ROUND(I199*H199,3)</f>
        <v>0</v>
      </c>
      <c r="BL199" s="17" t="s">
        <v>132</v>
      </c>
      <c r="BM199" s="198" t="s">
        <v>218</v>
      </c>
    </row>
    <row r="200" s="13" customFormat="1">
      <c r="A200" s="13"/>
      <c r="B200" s="201"/>
      <c r="C200" s="13"/>
      <c r="D200" s="202" t="s">
        <v>134</v>
      </c>
      <c r="E200" s="203" t="s">
        <v>1</v>
      </c>
      <c r="F200" s="204" t="s">
        <v>180</v>
      </c>
      <c r="G200" s="13"/>
      <c r="H200" s="205">
        <v>1</v>
      </c>
      <c r="I200" s="206"/>
      <c r="J200" s="13"/>
      <c r="K200" s="13"/>
      <c r="L200" s="201"/>
      <c r="M200" s="207"/>
      <c r="N200" s="208"/>
      <c r="O200" s="208"/>
      <c r="P200" s="208"/>
      <c r="Q200" s="208"/>
      <c r="R200" s="208"/>
      <c r="S200" s="208"/>
      <c r="T200" s="20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3" t="s">
        <v>134</v>
      </c>
      <c r="AU200" s="203" t="s">
        <v>93</v>
      </c>
      <c r="AV200" s="13" t="s">
        <v>93</v>
      </c>
      <c r="AW200" s="13" t="s">
        <v>33</v>
      </c>
      <c r="AX200" s="13" t="s">
        <v>80</v>
      </c>
      <c r="AY200" s="203" t="s">
        <v>125</v>
      </c>
    </row>
    <row r="201" s="13" customFormat="1">
      <c r="A201" s="13"/>
      <c r="B201" s="201"/>
      <c r="C201" s="13"/>
      <c r="D201" s="202" t="s">
        <v>134</v>
      </c>
      <c r="E201" s="203" t="s">
        <v>1</v>
      </c>
      <c r="F201" s="204" t="s">
        <v>181</v>
      </c>
      <c r="G201" s="13"/>
      <c r="H201" s="205">
        <v>1</v>
      </c>
      <c r="I201" s="206"/>
      <c r="J201" s="13"/>
      <c r="K201" s="13"/>
      <c r="L201" s="201"/>
      <c r="M201" s="207"/>
      <c r="N201" s="208"/>
      <c r="O201" s="208"/>
      <c r="P201" s="208"/>
      <c r="Q201" s="208"/>
      <c r="R201" s="208"/>
      <c r="S201" s="208"/>
      <c r="T201" s="20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3" t="s">
        <v>134</v>
      </c>
      <c r="AU201" s="203" t="s">
        <v>93</v>
      </c>
      <c r="AV201" s="13" t="s">
        <v>93</v>
      </c>
      <c r="AW201" s="13" t="s">
        <v>33</v>
      </c>
      <c r="AX201" s="13" t="s">
        <v>80</v>
      </c>
      <c r="AY201" s="203" t="s">
        <v>125</v>
      </c>
    </row>
    <row r="202" s="14" customFormat="1">
      <c r="A202" s="14"/>
      <c r="B202" s="210"/>
      <c r="C202" s="14"/>
      <c r="D202" s="202" t="s">
        <v>134</v>
      </c>
      <c r="E202" s="211" t="s">
        <v>1</v>
      </c>
      <c r="F202" s="212" t="s">
        <v>138</v>
      </c>
      <c r="G202" s="14"/>
      <c r="H202" s="213">
        <v>2</v>
      </c>
      <c r="I202" s="214"/>
      <c r="J202" s="14"/>
      <c r="K202" s="14"/>
      <c r="L202" s="210"/>
      <c r="M202" s="215"/>
      <c r="N202" s="216"/>
      <c r="O202" s="216"/>
      <c r="P202" s="216"/>
      <c r="Q202" s="216"/>
      <c r="R202" s="216"/>
      <c r="S202" s="216"/>
      <c r="T202" s="21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1" t="s">
        <v>134</v>
      </c>
      <c r="AU202" s="211" t="s">
        <v>93</v>
      </c>
      <c r="AV202" s="14" t="s">
        <v>139</v>
      </c>
      <c r="AW202" s="14" t="s">
        <v>33</v>
      </c>
      <c r="AX202" s="14" t="s">
        <v>87</v>
      </c>
      <c r="AY202" s="211" t="s">
        <v>125</v>
      </c>
    </row>
    <row r="203" s="2" customFormat="1" ht="24.15" customHeight="1">
      <c r="A203" s="36"/>
      <c r="B203" s="186"/>
      <c r="C203" s="187" t="s">
        <v>219</v>
      </c>
      <c r="D203" s="187" t="s">
        <v>128</v>
      </c>
      <c r="E203" s="188" t="s">
        <v>220</v>
      </c>
      <c r="F203" s="189" t="s">
        <v>221</v>
      </c>
      <c r="G203" s="190" t="s">
        <v>131</v>
      </c>
      <c r="H203" s="191">
        <v>8</v>
      </c>
      <c r="I203" s="192"/>
      <c r="J203" s="191">
        <f>ROUND(I203*H203,3)</f>
        <v>0</v>
      </c>
      <c r="K203" s="193"/>
      <c r="L203" s="37"/>
      <c r="M203" s="194" t="s">
        <v>1</v>
      </c>
      <c r="N203" s="195" t="s">
        <v>46</v>
      </c>
      <c r="O203" s="80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8" t="s">
        <v>132</v>
      </c>
      <c r="AT203" s="198" t="s">
        <v>128</v>
      </c>
      <c r="AU203" s="198" t="s">
        <v>93</v>
      </c>
      <c r="AY203" s="17" t="s">
        <v>125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7" t="s">
        <v>93</v>
      </c>
      <c r="BK203" s="200">
        <f>ROUND(I203*H203,3)</f>
        <v>0</v>
      </c>
      <c r="BL203" s="17" t="s">
        <v>132</v>
      </c>
      <c r="BM203" s="198" t="s">
        <v>222</v>
      </c>
    </row>
    <row r="204" s="13" customFormat="1">
      <c r="A204" s="13"/>
      <c r="B204" s="201"/>
      <c r="C204" s="13"/>
      <c r="D204" s="202" t="s">
        <v>134</v>
      </c>
      <c r="E204" s="203" t="s">
        <v>1</v>
      </c>
      <c r="F204" s="204" t="s">
        <v>148</v>
      </c>
      <c r="G204" s="13"/>
      <c r="H204" s="205">
        <v>4</v>
      </c>
      <c r="I204" s="206"/>
      <c r="J204" s="13"/>
      <c r="K204" s="13"/>
      <c r="L204" s="201"/>
      <c r="M204" s="207"/>
      <c r="N204" s="208"/>
      <c r="O204" s="208"/>
      <c r="P204" s="208"/>
      <c r="Q204" s="208"/>
      <c r="R204" s="208"/>
      <c r="S204" s="208"/>
      <c r="T204" s="20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3" t="s">
        <v>134</v>
      </c>
      <c r="AU204" s="203" t="s">
        <v>93</v>
      </c>
      <c r="AV204" s="13" t="s">
        <v>93</v>
      </c>
      <c r="AW204" s="13" t="s">
        <v>33</v>
      </c>
      <c r="AX204" s="13" t="s">
        <v>80</v>
      </c>
      <c r="AY204" s="203" t="s">
        <v>125</v>
      </c>
    </row>
    <row r="205" s="13" customFormat="1">
      <c r="A205" s="13"/>
      <c r="B205" s="201"/>
      <c r="C205" s="13"/>
      <c r="D205" s="202" t="s">
        <v>134</v>
      </c>
      <c r="E205" s="203" t="s">
        <v>1</v>
      </c>
      <c r="F205" s="204" t="s">
        <v>149</v>
      </c>
      <c r="G205" s="13"/>
      <c r="H205" s="205">
        <v>4</v>
      </c>
      <c r="I205" s="206"/>
      <c r="J205" s="13"/>
      <c r="K205" s="13"/>
      <c r="L205" s="201"/>
      <c r="M205" s="207"/>
      <c r="N205" s="208"/>
      <c r="O205" s="208"/>
      <c r="P205" s="208"/>
      <c r="Q205" s="208"/>
      <c r="R205" s="208"/>
      <c r="S205" s="208"/>
      <c r="T205" s="20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3" t="s">
        <v>134</v>
      </c>
      <c r="AU205" s="203" t="s">
        <v>93</v>
      </c>
      <c r="AV205" s="13" t="s">
        <v>93</v>
      </c>
      <c r="AW205" s="13" t="s">
        <v>33</v>
      </c>
      <c r="AX205" s="13" t="s">
        <v>80</v>
      </c>
      <c r="AY205" s="203" t="s">
        <v>125</v>
      </c>
    </row>
    <row r="206" s="14" customFormat="1">
      <c r="A206" s="14"/>
      <c r="B206" s="210"/>
      <c r="C206" s="14"/>
      <c r="D206" s="202" t="s">
        <v>134</v>
      </c>
      <c r="E206" s="211" t="s">
        <v>1</v>
      </c>
      <c r="F206" s="212" t="s">
        <v>138</v>
      </c>
      <c r="G206" s="14"/>
      <c r="H206" s="213">
        <v>8</v>
      </c>
      <c r="I206" s="214"/>
      <c r="J206" s="14"/>
      <c r="K206" s="14"/>
      <c r="L206" s="210"/>
      <c r="M206" s="215"/>
      <c r="N206" s="216"/>
      <c r="O206" s="216"/>
      <c r="P206" s="216"/>
      <c r="Q206" s="216"/>
      <c r="R206" s="216"/>
      <c r="S206" s="216"/>
      <c r="T206" s="21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1" t="s">
        <v>134</v>
      </c>
      <c r="AU206" s="211" t="s">
        <v>93</v>
      </c>
      <c r="AV206" s="14" t="s">
        <v>139</v>
      </c>
      <c r="AW206" s="14" t="s">
        <v>33</v>
      </c>
      <c r="AX206" s="14" t="s">
        <v>87</v>
      </c>
      <c r="AY206" s="211" t="s">
        <v>125</v>
      </c>
    </row>
    <row r="207" s="2" customFormat="1" ht="24.15" customHeight="1">
      <c r="A207" s="36"/>
      <c r="B207" s="186"/>
      <c r="C207" s="187" t="s">
        <v>223</v>
      </c>
      <c r="D207" s="187" t="s">
        <v>128</v>
      </c>
      <c r="E207" s="188" t="s">
        <v>224</v>
      </c>
      <c r="F207" s="189" t="s">
        <v>225</v>
      </c>
      <c r="G207" s="190" t="s">
        <v>131</v>
      </c>
      <c r="H207" s="191">
        <v>8</v>
      </c>
      <c r="I207" s="192"/>
      <c r="J207" s="191">
        <f>ROUND(I207*H207,3)</f>
        <v>0</v>
      </c>
      <c r="K207" s="193"/>
      <c r="L207" s="37"/>
      <c r="M207" s="194" t="s">
        <v>1</v>
      </c>
      <c r="N207" s="195" t="s">
        <v>46</v>
      </c>
      <c r="O207" s="80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8" t="s">
        <v>132</v>
      </c>
      <c r="AT207" s="198" t="s">
        <v>128</v>
      </c>
      <c r="AU207" s="198" t="s">
        <v>93</v>
      </c>
      <c r="AY207" s="17" t="s">
        <v>125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7" t="s">
        <v>93</v>
      </c>
      <c r="BK207" s="200">
        <f>ROUND(I207*H207,3)</f>
        <v>0</v>
      </c>
      <c r="BL207" s="17" t="s">
        <v>132</v>
      </c>
      <c r="BM207" s="198" t="s">
        <v>226</v>
      </c>
    </row>
    <row r="208" s="13" customFormat="1">
      <c r="A208" s="13"/>
      <c r="B208" s="201"/>
      <c r="C208" s="13"/>
      <c r="D208" s="202" t="s">
        <v>134</v>
      </c>
      <c r="E208" s="203" t="s">
        <v>1</v>
      </c>
      <c r="F208" s="204" t="s">
        <v>148</v>
      </c>
      <c r="G208" s="13"/>
      <c r="H208" s="205">
        <v>4</v>
      </c>
      <c r="I208" s="206"/>
      <c r="J208" s="13"/>
      <c r="K208" s="13"/>
      <c r="L208" s="201"/>
      <c r="M208" s="207"/>
      <c r="N208" s="208"/>
      <c r="O208" s="208"/>
      <c r="P208" s="208"/>
      <c r="Q208" s="208"/>
      <c r="R208" s="208"/>
      <c r="S208" s="208"/>
      <c r="T208" s="20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3" t="s">
        <v>134</v>
      </c>
      <c r="AU208" s="203" t="s">
        <v>93</v>
      </c>
      <c r="AV208" s="13" t="s">
        <v>93</v>
      </c>
      <c r="AW208" s="13" t="s">
        <v>33</v>
      </c>
      <c r="AX208" s="13" t="s">
        <v>80</v>
      </c>
      <c r="AY208" s="203" t="s">
        <v>125</v>
      </c>
    </row>
    <row r="209" s="13" customFormat="1">
      <c r="A209" s="13"/>
      <c r="B209" s="201"/>
      <c r="C209" s="13"/>
      <c r="D209" s="202" t="s">
        <v>134</v>
      </c>
      <c r="E209" s="203" t="s">
        <v>1</v>
      </c>
      <c r="F209" s="204" t="s">
        <v>149</v>
      </c>
      <c r="G209" s="13"/>
      <c r="H209" s="205">
        <v>4</v>
      </c>
      <c r="I209" s="206"/>
      <c r="J209" s="13"/>
      <c r="K209" s="13"/>
      <c r="L209" s="201"/>
      <c r="M209" s="207"/>
      <c r="N209" s="208"/>
      <c r="O209" s="208"/>
      <c r="P209" s="208"/>
      <c r="Q209" s="208"/>
      <c r="R209" s="208"/>
      <c r="S209" s="208"/>
      <c r="T209" s="20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3" t="s">
        <v>134</v>
      </c>
      <c r="AU209" s="203" t="s">
        <v>93</v>
      </c>
      <c r="AV209" s="13" t="s">
        <v>93</v>
      </c>
      <c r="AW209" s="13" t="s">
        <v>33</v>
      </c>
      <c r="AX209" s="13" t="s">
        <v>80</v>
      </c>
      <c r="AY209" s="203" t="s">
        <v>125</v>
      </c>
    </row>
    <row r="210" s="14" customFormat="1">
      <c r="A210" s="14"/>
      <c r="B210" s="210"/>
      <c r="C210" s="14"/>
      <c r="D210" s="202" t="s">
        <v>134</v>
      </c>
      <c r="E210" s="211" t="s">
        <v>1</v>
      </c>
      <c r="F210" s="212" t="s">
        <v>138</v>
      </c>
      <c r="G210" s="14"/>
      <c r="H210" s="213">
        <v>8</v>
      </c>
      <c r="I210" s="214"/>
      <c r="J210" s="14"/>
      <c r="K210" s="14"/>
      <c r="L210" s="210"/>
      <c r="M210" s="215"/>
      <c r="N210" s="216"/>
      <c r="O210" s="216"/>
      <c r="P210" s="216"/>
      <c r="Q210" s="216"/>
      <c r="R210" s="216"/>
      <c r="S210" s="216"/>
      <c r="T210" s="21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1" t="s">
        <v>134</v>
      </c>
      <c r="AU210" s="211" t="s">
        <v>93</v>
      </c>
      <c r="AV210" s="14" t="s">
        <v>139</v>
      </c>
      <c r="AW210" s="14" t="s">
        <v>33</v>
      </c>
      <c r="AX210" s="14" t="s">
        <v>87</v>
      </c>
      <c r="AY210" s="211" t="s">
        <v>125</v>
      </c>
    </row>
    <row r="211" s="2" customFormat="1" ht="24.15" customHeight="1">
      <c r="A211" s="36"/>
      <c r="B211" s="186"/>
      <c r="C211" s="187" t="s">
        <v>227</v>
      </c>
      <c r="D211" s="187" t="s">
        <v>128</v>
      </c>
      <c r="E211" s="188" t="s">
        <v>228</v>
      </c>
      <c r="F211" s="189" t="s">
        <v>229</v>
      </c>
      <c r="G211" s="190" t="s">
        <v>131</v>
      </c>
      <c r="H211" s="191">
        <v>4</v>
      </c>
      <c r="I211" s="192"/>
      <c r="J211" s="191">
        <f>ROUND(I211*H211,3)</f>
        <v>0</v>
      </c>
      <c r="K211" s="193"/>
      <c r="L211" s="37"/>
      <c r="M211" s="194" t="s">
        <v>1</v>
      </c>
      <c r="N211" s="195" t="s">
        <v>46</v>
      </c>
      <c r="O211" s="80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8" t="s">
        <v>132</v>
      </c>
      <c r="AT211" s="198" t="s">
        <v>128</v>
      </c>
      <c r="AU211" s="198" t="s">
        <v>93</v>
      </c>
      <c r="AY211" s="17" t="s">
        <v>125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7" t="s">
        <v>93</v>
      </c>
      <c r="BK211" s="200">
        <f>ROUND(I211*H211,3)</f>
        <v>0</v>
      </c>
      <c r="BL211" s="17" t="s">
        <v>132</v>
      </c>
      <c r="BM211" s="198" t="s">
        <v>230</v>
      </c>
    </row>
    <row r="212" s="13" customFormat="1">
      <c r="A212" s="13"/>
      <c r="B212" s="201"/>
      <c r="C212" s="13"/>
      <c r="D212" s="202" t="s">
        <v>134</v>
      </c>
      <c r="E212" s="203" t="s">
        <v>1</v>
      </c>
      <c r="F212" s="204" t="s">
        <v>136</v>
      </c>
      <c r="G212" s="13"/>
      <c r="H212" s="205">
        <v>2</v>
      </c>
      <c r="I212" s="206"/>
      <c r="J212" s="13"/>
      <c r="K212" s="13"/>
      <c r="L212" s="201"/>
      <c r="M212" s="207"/>
      <c r="N212" s="208"/>
      <c r="O212" s="208"/>
      <c r="P212" s="208"/>
      <c r="Q212" s="208"/>
      <c r="R212" s="208"/>
      <c r="S212" s="208"/>
      <c r="T212" s="20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3" t="s">
        <v>134</v>
      </c>
      <c r="AU212" s="203" t="s">
        <v>93</v>
      </c>
      <c r="AV212" s="13" t="s">
        <v>93</v>
      </c>
      <c r="AW212" s="13" t="s">
        <v>33</v>
      </c>
      <c r="AX212" s="13" t="s">
        <v>80</v>
      </c>
      <c r="AY212" s="203" t="s">
        <v>125</v>
      </c>
    </row>
    <row r="213" s="13" customFormat="1">
      <c r="A213" s="13"/>
      <c r="B213" s="201"/>
      <c r="C213" s="13"/>
      <c r="D213" s="202" t="s">
        <v>134</v>
      </c>
      <c r="E213" s="203" t="s">
        <v>1</v>
      </c>
      <c r="F213" s="204" t="s">
        <v>137</v>
      </c>
      <c r="G213" s="13"/>
      <c r="H213" s="205">
        <v>2</v>
      </c>
      <c r="I213" s="206"/>
      <c r="J213" s="13"/>
      <c r="K213" s="13"/>
      <c r="L213" s="201"/>
      <c r="M213" s="207"/>
      <c r="N213" s="208"/>
      <c r="O213" s="208"/>
      <c r="P213" s="208"/>
      <c r="Q213" s="208"/>
      <c r="R213" s="208"/>
      <c r="S213" s="208"/>
      <c r="T213" s="20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3" t="s">
        <v>134</v>
      </c>
      <c r="AU213" s="203" t="s">
        <v>93</v>
      </c>
      <c r="AV213" s="13" t="s">
        <v>93</v>
      </c>
      <c r="AW213" s="13" t="s">
        <v>33</v>
      </c>
      <c r="AX213" s="13" t="s">
        <v>80</v>
      </c>
      <c r="AY213" s="203" t="s">
        <v>125</v>
      </c>
    </row>
    <row r="214" s="14" customFormat="1">
      <c r="A214" s="14"/>
      <c r="B214" s="210"/>
      <c r="C214" s="14"/>
      <c r="D214" s="202" t="s">
        <v>134</v>
      </c>
      <c r="E214" s="211" t="s">
        <v>1</v>
      </c>
      <c r="F214" s="212" t="s">
        <v>138</v>
      </c>
      <c r="G214" s="14"/>
      <c r="H214" s="213">
        <v>4</v>
      </c>
      <c r="I214" s="214"/>
      <c r="J214" s="14"/>
      <c r="K214" s="14"/>
      <c r="L214" s="210"/>
      <c r="M214" s="215"/>
      <c r="N214" s="216"/>
      <c r="O214" s="216"/>
      <c r="P214" s="216"/>
      <c r="Q214" s="216"/>
      <c r="R214" s="216"/>
      <c r="S214" s="216"/>
      <c r="T214" s="21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1" t="s">
        <v>134</v>
      </c>
      <c r="AU214" s="211" t="s">
        <v>93</v>
      </c>
      <c r="AV214" s="14" t="s">
        <v>139</v>
      </c>
      <c r="AW214" s="14" t="s">
        <v>33</v>
      </c>
      <c r="AX214" s="14" t="s">
        <v>87</v>
      </c>
      <c r="AY214" s="211" t="s">
        <v>125</v>
      </c>
    </row>
    <row r="215" s="2" customFormat="1" ht="37.8" customHeight="1">
      <c r="A215" s="36"/>
      <c r="B215" s="186"/>
      <c r="C215" s="187" t="s">
        <v>231</v>
      </c>
      <c r="D215" s="187" t="s">
        <v>128</v>
      </c>
      <c r="E215" s="188" t="s">
        <v>232</v>
      </c>
      <c r="F215" s="189" t="s">
        <v>233</v>
      </c>
      <c r="G215" s="190" t="s">
        <v>131</v>
      </c>
      <c r="H215" s="191">
        <v>12</v>
      </c>
      <c r="I215" s="192"/>
      <c r="J215" s="191">
        <f>ROUND(I215*H215,3)</f>
        <v>0</v>
      </c>
      <c r="K215" s="193"/>
      <c r="L215" s="37"/>
      <c r="M215" s="194" t="s">
        <v>1</v>
      </c>
      <c r="N215" s="195" t="s">
        <v>46</v>
      </c>
      <c r="O215" s="80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8" t="s">
        <v>132</v>
      </c>
      <c r="AT215" s="198" t="s">
        <v>128</v>
      </c>
      <c r="AU215" s="198" t="s">
        <v>93</v>
      </c>
      <c r="AY215" s="17" t="s">
        <v>125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7" t="s">
        <v>93</v>
      </c>
      <c r="BK215" s="200">
        <f>ROUND(I215*H215,3)</f>
        <v>0</v>
      </c>
      <c r="BL215" s="17" t="s">
        <v>132</v>
      </c>
      <c r="BM215" s="198" t="s">
        <v>234</v>
      </c>
    </row>
    <row r="216" s="13" customFormat="1">
      <c r="A216" s="13"/>
      <c r="B216" s="201"/>
      <c r="C216" s="13"/>
      <c r="D216" s="202" t="s">
        <v>134</v>
      </c>
      <c r="E216" s="203" t="s">
        <v>1</v>
      </c>
      <c r="F216" s="204" t="s">
        <v>174</v>
      </c>
      <c r="G216" s="13"/>
      <c r="H216" s="205">
        <v>6</v>
      </c>
      <c r="I216" s="206"/>
      <c r="J216" s="13"/>
      <c r="K216" s="13"/>
      <c r="L216" s="201"/>
      <c r="M216" s="207"/>
      <c r="N216" s="208"/>
      <c r="O216" s="208"/>
      <c r="P216" s="208"/>
      <c r="Q216" s="208"/>
      <c r="R216" s="208"/>
      <c r="S216" s="208"/>
      <c r="T216" s="20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3" t="s">
        <v>134</v>
      </c>
      <c r="AU216" s="203" t="s">
        <v>93</v>
      </c>
      <c r="AV216" s="13" t="s">
        <v>93</v>
      </c>
      <c r="AW216" s="13" t="s">
        <v>33</v>
      </c>
      <c r="AX216" s="13" t="s">
        <v>80</v>
      </c>
      <c r="AY216" s="203" t="s">
        <v>125</v>
      </c>
    </row>
    <row r="217" s="13" customFormat="1">
      <c r="A217" s="13"/>
      <c r="B217" s="201"/>
      <c r="C217" s="13"/>
      <c r="D217" s="202" t="s">
        <v>134</v>
      </c>
      <c r="E217" s="203" t="s">
        <v>1</v>
      </c>
      <c r="F217" s="204" t="s">
        <v>175</v>
      </c>
      <c r="G217" s="13"/>
      <c r="H217" s="205">
        <v>6</v>
      </c>
      <c r="I217" s="206"/>
      <c r="J217" s="13"/>
      <c r="K217" s="13"/>
      <c r="L217" s="201"/>
      <c r="M217" s="207"/>
      <c r="N217" s="208"/>
      <c r="O217" s="208"/>
      <c r="P217" s="208"/>
      <c r="Q217" s="208"/>
      <c r="R217" s="208"/>
      <c r="S217" s="208"/>
      <c r="T217" s="20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3" t="s">
        <v>134</v>
      </c>
      <c r="AU217" s="203" t="s">
        <v>93</v>
      </c>
      <c r="AV217" s="13" t="s">
        <v>93</v>
      </c>
      <c r="AW217" s="13" t="s">
        <v>33</v>
      </c>
      <c r="AX217" s="13" t="s">
        <v>80</v>
      </c>
      <c r="AY217" s="203" t="s">
        <v>125</v>
      </c>
    </row>
    <row r="218" s="14" customFormat="1">
      <c r="A218" s="14"/>
      <c r="B218" s="210"/>
      <c r="C218" s="14"/>
      <c r="D218" s="202" t="s">
        <v>134</v>
      </c>
      <c r="E218" s="211" t="s">
        <v>1</v>
      </c>
      <c r="F218" s="212" t="s">
        <v>138</v>
      </c>
      <c r="G218" s="14"/>
      <c r="H218" s="213">
        <v>12</v>
      </c>
      <c r="I218" s="214"/>
      <c r="J218" s="14"/>
      <c r="K218" s="14"/>
      <c r="L218" s="210"/>
      <c r="M218" s="215"/>
      <c r="N218" s="216"/>
      <c r="O218" s="216"/>
      <c r="P218" s="216"/>
      <c r="Q218" s="216"/>
      <c r="R218" s="216"/>
      <c r="S218" s="216"/>
      <c r="T218" s="21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1" t="s">
        <v>134</v>
      </c>
      <c r="AU218" s="211" t="s">
        <v>93</v>
      </c>
      <c r="AV218" s="14" t="s">
        <v>139</v>
      </c>
      <c r="AW218" s="14" t="s">
        <v>33</v>
      </c>
      <c r="AX218" s="14" t="s">
        <v>87</v>
      </c>
      <c r="AY218" s="211" t="s">
        <v>125</v>
      </c>
    </row>
    <row r="219" s="2" customFormat="1" ht="37.8" customHeight="1">
      <c r="A219" s="36"/>
      <c r="B219" s="186"/>
      <c r="C219" s="187" t="s">
        <v>235</v>
      </c>
      <c r="D219" s="187" t="s">
        <v>128</v>
      </c>
      <c r="E219" s="188" t="s">
        <v>236</v>
      </c>
      <c r="F219" s="189" t="s">
        <v>237</v>
      </c>
      <c r="G219" s="190" t="s">
        <v>131</v>
      </c>
      <c r="H219" s="191">
        <v>12</v>
      </c>
      <c r="I219" s="192"/>
      <c r="J219" s="191">
        <f>ROUND(I219*H219,3)</f>
        <v>0</v>
      </c>
      <c r="K219" s="193"/>
      <c r="L219" s="37"/>
      <c r="M219" s="194" t="s">
        <v>1</v>
      </c>
      <c r="N219" s="195" t="s">
        <v>46</v>
      </c>
      <c r="O219" s="80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8" t="s">
        <v>132</v>
      </c>
      <c r="AT219" s="198" t="s">
        <v>128</v>
      </c>
      <c r="AU219" s="198" t="s">
        <v>93</v>
      </c>
      <c r="AY219" s="17" t="s">
        <v>125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7" t="s">
        <v>93</v>
      </c>
      <c r="BK219" s="200">
        <f>ROUND(I219*H219,3)</f>
        <v>0</v>
      </c>
      <c r="BL219" s="17" t="s">
        <v>132</v>
      </c>
      <c r="BM219" s="198" t="s">
        <v>238</v>
      </c>
    </row>
    <row r="220" s="13" customFormat="1">
      <c r="A220" s="13"/>
      <c r="B220" s="201"/>
      <c r="C220" s="13"/>
      <c r="D220" s="202" t="s">
        <v>134</v>
      </c>
      <c r="E220" s="203" t="s">
        <v>1</v>
      </c>
      <c r="F220" s="204" t="s">
        <v>174</v>
      </c>
      <c r="G220" s="13"/>
      <c r="H220" s="205">
        <v>6</v>
      </c>
      <c r="I220" s="206"/>
      <c r="J220" s="13"/>
      <c r="K220" s="13"/>
      <c r="L220" s="201"/>
      <c r="M220" s="207"/>
      <c r="N220" s="208"/>
      <c r="O220" s="208"/>
      <c r="P220" s="208"/>
      <c r="Q220" s="208"/>
      <c r="R220" s="208"/>
      <c r="S220" s="208"/>
      <c r="T220" s="20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3" t="s">
        <v>134</v>
      </c>
      <c r="AU220" s="203" t="s">
        <v>93</v>
      </c>
      <c r="AV220" s="13" t="s">
        <v>93</v>
      </c>
      <c r="AW220" s="13" t="s">
        <v>33</v>
      </c>
      <c r="AX220" s="13" t="s">
        <v>80</v>
      </c>
      <c r="AY220" s="203" t="s">
        <v>125</v>
      </c>
    </row>
    <row r="221" s="13" customFormat="1">
      <c r="A221" s="13"/>
      <c r="B221" s="201"/>
      <c r="C221" s="13"/>
      <c r="D221" s="202" t="s">
        <v>134</v>
      </c>
      <c r="E221" s="203" t="s">
        <v>1</v>
      </c>
      <c r="F221" s="204" t="s">
        <v>175</v>
      </c>
      <c r="G221" s="13"/>
      <c r="H221" s="205">
        <v>6</v>
      </c>
      <c r="I221" s="206"/>
      <c r="J221" s="13"/>
      <c r="K221" s="13"/>
      <c r="L221" s="201"/>
      <c r="M221" s="207"/>
      <c r="N221" s="208"/>
      <c r="O221" s="208"/>
      <c r="P221" s="208"/>
      <c r="Q221" s="208"/>
      <c r="R221" s="208"/>
      <c r="S221" s="208"/>
      <c r="T221" s="20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3" t="s">
        <v>134</v>
      </c>
      <c r="AU221" s="203" t="s">
        <v>93</v>
      </c>
      <c r="AV221" s="13" t="s">
        <v>93</v>
      </c>
      <c r="AW221" s="13" t="s">
        <v>33</v>
      </c>
      <c r="AX221" s="13" t="s">
        <v>80</v>
      </c>
      <c r="AY221" s="203" t="s">
        <v>125</v>
      </c>
    </row>
    <row r="222" s="14" customFormat="1">
      <c r="A222" s="14"/>
      <c r="B222" s="210"/>
      <c r="C222" s="14"/>
      <c r="D222" s="202" t="s">
        <v>134</v>
      </c>
      <c r="E222" s="211" t="s">
        <v>1</v>
      </c>
      <c r="F222" s="212" t="s">
        <v>138</v>
      </c>
      <c r="G222" s="14"/>
      <c r="H222" s="213">
        <v>12</v>
      </c>
      <c r="I222" s="214"/>
      <c r="J222" s="14"/>
      <c r="K222" s="14"/>
      <c r="L222" s="210"/>
      <c r="M222" s="215"/>
      <c r="N222" s="216"/>
      <c r="O222" s="216"/>
      <c r="P222" s="216"/>
      <c r="Q222" s="216"/>
      <c r="R222" s="216"/>
      <c r="S222" s="216"/>
      <c r="T222" s="21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1" t="s">
        <v>134</v>
      </c>
      <c r="AU222" s="211" t="s">
        <v>93</v>
      </c>
      <c r="AV222" s="14" t="s">
        <v>139</v>
      </c>
      <c r="AW222" s="14" t="s">
        <v>33</v>
      </c>
      <c r="AX222" s="14" t="s">
        <v>87</v>
      </c>
      <c r="AY222" s="211" t="s">
        <v>125</v>
      </c>
    </row>
    <row r="223" s="12" customFormat="1" ht="22.8" customHeight="1">
      <c r="A223" s="12"/>
      <c r="B223" s="173"/>
      <c r="C223" s="12"/>
      <c r="D223" s="174" t="s">
        <v>79</v>
      </c>
      <c r="E223" s="184" t="s">
        <v>239</v>
      </c>
      <c r="F223" s="184" t="s">
        <v>240</v>
      </c>
      <c r="G223" s="12"/>
      <c r="H223" s="12"/>
      <c r="I223" s="176"/>
      <c r="J223" s="185">
        <f>BK223</f>
        <v>0</v>
      </c>
      <c r="K223" s="12"/>
      <c r="L223" s="173"/>
      <c r="M223" s="178"/>
      <c r="N223" s="179"/>
      <c r="O223" s="179"/>
      <c r="P223" s="180">
        <f>SUM(P224:P242)</f>
        <v>0</v>
      </c>
      <c r="Q223" s="179"/>
      <c r="R223" s="180">
        <f>SUM(R224:R242)</f>
        <v>0</v>
      </c>
      <c r="S223" s="179"/>
      <c r="T223" s="181">
        <f>SUM(T224:T242)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4" t="s">
        <v>93</v>
      </c>
      <c r="AT223" s="182" t="s">
        <v>79</v>
      </c>
      <c r="AU223" s="182" t="s">
        <v>87</v>
      </c>
      <c r="AY223" s="174" t="s">
        <v>125</v>
      </c>
      <c r="BK223" s="183">
        <f>SUM(BK224:BK242)</f>
        <v>0</v>
      </c>
    </row>
    <row r="224" s="2" customFormat="1" ht="37.8" customHeight="1">
      <c r="A224" s="36"/>
      <c r="B224" s="186"/>
      <c r="C224" s="187" t="s">
        <v>241</v>
      </c>
      <c r="D224" s="187" t="s">
        <v>128</v>
      </c>
      <c r="E224" s="188" t="s">
        <v>242</v>
      </c>
      <c r="F224" s="189" t="s">
        <v>243</v>
      </c>
      <c r="G224" s="190" t="s">
        <v>244</v>
      </c>
      <c r="H224" s="191">
        <v>1</v>
      </c>
      <c r="I224" s="192"/>
      <c r="J224" s="191">
        <f>ROUND(I224*H224,3)</f>
        <v>0</v>
      </c>
      <c r="K224" s="193"/>
      <c r="L224" s="37"/>
      <c r="M224" s="194" t="s">
        <v>1</v>
      </c>
      <c r="N224" s="195" t="s">
        <v>46</v>
      </c>
      <c r="O224" s="80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8" t="s">
        <v>132</v>
      </c>
      <c r="AT224" s="198" t="s">
        <v>128</v>
      </c>
      <c r="AU224" s="198" t="s">
        <v>93</v>
      </c>
      <c r="AY224" s="17" t="s">
        <v>125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7" t="s">
        <v>93</v>
      </c>
      <c r="BK224" s="200">
        <f>ROUND(I224*H224,3)</f>
        <v>0</v>
      </c>
      <c r="BL224" s="17" t="s">
        <v>132</v>
      </c>
      <c r="BM224" s="198" t="s">
        <v>245</v>
      </c>
    </row>
    <row r="225" s="13" customFormat="1">
      <c r="A225" s="13"/>
      <c r="B225" s="201"/>
      <c r="C225" s="13"/>
      <c r="D225" s="202" t="s">
        <v>134</v>
      </c>
      <c r="E225" s="203" t="s">
        <v>1</v>
      </c>
      <c r="F225" s="204" t="s">
        <v>143</v>
      </c>
      <c r="G225" s="13"/>
      <c r="H225" s="205">
        <v>1</v>
      </c>
      <c r="I225" s="206"/>
      <c r="J225" s="13"/>
      <c r="K225" s="13"/>
      <c r="L225" s="201"/>
      <c r="M225" s="207"/>
      <c r="N225" s="208"/>
      <c r="O225" s="208"/>
      <c r="P225" s="208"/>
      <c r="Q225" s="208"/>
      <c r="R225" s="208"/>
      <c r="S225" s="208"/>
      <c r="T225" s="20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3" t="s">
        <v>134</v>
      </c>
      <c r="AU225" s="203" t="s">
        <v>93</v>
      </c>
      <c r="AV225" s="13" t="s">
        <v>93</v>
      </c>
      <c r="AW225" s="13" t="s">
        <v>33</v>
      </c>
      <c r="AX225" s="13" t="s">
        <v>80</v>
      </c>
      <c r="AY225" s="203" t="s">
        <v>125</v>
      </c>
    </row>
    <row r="226" s="14" customFormat="1">
      <c r="A226" s="14"/>
      <c r="B226" s="210"/>
      <c r="C226" s="14"/>
      <c r="D226" s="202" t="s">
        <v>134</v>
      </c>
      <c r="E226" s="211" t="s">
        <v>1</v>
      </c>
      <c r="F226" s="212" t="s">
        <v>138</v>
      </c>
      <c r="G226" s="14"/>
      <c r="H226" s="213">
        <v>1</v>
      </c>
      <c r="I226" s="214"/>
      <c r="J226" s="14"/>
      <c r="K226" s="14"/>
      <c r="L226" s="210"/>
      <c r="M226" s="215"/>
      <c r="N226" s="216"/>
      <c r="O226" s="216"/>
      <c r="P226" s="216"/>
      <c r="Q226" s="216"/>
      <c r="R226" s="216"/>
      <c r="S226" s="216"/>
      <c r="T226" s="21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1" t="s">
        <v>134</v>
      </c>
      <c r="AU226" s="211" t="s">
        <v>93</v>
      </c>
      <c r="AV226" s="14" t="s">
        <v>139</v>
      </c>
      <c r="AW226" s="14" t="s">
        <v>33</v>
      </c>
      <c r="AX226" s="14" t="s">
        <v>87</v>
      </c>
      <c r="AY226" s="211" t="s">
        <v>125</v>
      </c>
    </row>
    <row r="227" s="2" customFormat="1" ht="24.15" customHeight="1">
      <c r="A227" s="36"/>
      <c r="B227" s="186"/>
      <c r="C227" s="187" t="s">
        <v>246</v>
      </c>
      <c r="D227" s="187" t="s">
        <v>128</v>
      </c>
      <c r="E227" s="188" t="s">
        <v>247</v>
      </c>
      <c r="F227" s="189" t="s">
        <v>248</v>
      </c>
      <c r="G227" s="190" t="s">
        <v>244</v>
      </c>
      <c r="H227" s="191">
        <v>2</v>
      </c>
      <c r="I227" s="192"/>
      <c r="J227" s="191">
        <f>ROUND(I227*H227,3)</f>
        <v>0</v>
      </c>
      <c r="K227" s="193"/>
      <c r="L227" s="37"/>
      <c r="M227" s="194" t="s">
        <v>1</v>
      </c>
      <c r="N227" s="195" t="s">
        <v>46</v>
      </c>
      <c r="O227" s="80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8" t="s">
        <v>132</v>
      </c>
      <c r="AT227" s="198" t="s">
        <v>128</v>
      </c>
      <c r="AU227" s="198" t="s">
        <v>93</v>
      </c>
      <c r="AY227" s="17" t="s">
        <v>125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7" t="s">
        <v>93</v>
      </c>
      <c r="BK227" s="200">
        <f>ROUND(I227*H227,3)</f>
        <v>0</v>
      </c>
      <c r="BL227" s="17" t="s">
        <v>132</v>
      </c>
      <c r="BM227" s="198" t="s">
        <v>249</v>
      </c>
    </row>
    <row r="228" s="13" customFormat="1">
      <c r="A228" s="13"/>
      <c r="B228" s="201"/>
      <c r="C228" s="13"/>
      <c r="D228" s="202" t="s">
        <v>134</v>
      </c>
      <c r="E228" s="203" t="s">
        <v>1</v>
      </c>
      <c r="F228" s="204" t="s">
        <v>180</v>
      </c>
      <c r="G228" s="13"/>
      <c r="H228" s="205">
        <v>1</v>
      </c>
      <c r="I228" s="206"/>
      <c r="J228" s="13"/>
      <c r="K228" s="13"/>
      <c r="L228" s="201"/>
      <c r="M228" s="207"/>
      <c r="N228" s="208"/>
      <c r="O228" s="208"/>
      <c r="P228" s="208"/>
      <c r="Q228" s="208"/>
      <c r="R228" s="208"/>
      <c r="S228" s="208"/>
      <c r="T228" s="20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3" t="s">
        <v>134</v>
      </c>
      <c r="AU228" s="203" t="s">
        <v>93</v>
      </c>
      <c r="AV228" s="13" t="s">
        <v>93</v>
      </c>
      <c r="AW228" s="13" t="s">
        <v>33</v>
      </c>
      <c r="AX228" s="13" t="s">
        <v>80</v>
      </c>
      <c r="AY228" s="203" t="s">
        <v>125</v>
      </c>
    </row>
    <row r="229" s="13" customFormat="1">
      <c r="A229" s="13"/>
      <c r="B229" s="201"/>
      <c r="C229" s="13"/>
      <c r="D229" s="202" t="s">
        <v>134</v>
      </c>
      <c r="E229" s="203" t="s">
        <v>1</v>
      </c>
      <c r="F229" s="204" t="s">
        <v>181</v>
      </c>
      <c r="G229" s="13"/>
      <c r="H229" s="205">
        <v>1</v>
      </c>
      <c r="I229" s="206"/>
      <c r="J229" s="13"/>
      <c r="K229" s="13"/>
      <c r="L229" s="201"/>
      <c r="M229" s="207"/>
      <c r="N229" s="208"/>
      <c r="O229" s="208"/>
      <c r="P229" s="208"/>
      <c r="Q229" s="208"/>
      <c r="R229" s="208"/>
      <c r="S229" s="208"/>
      <c r="T229" s="20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3" t="s">
        <v>134</v>
      </c>
      <c r="AU229" s="203" t="s">
        <v>93</v>
      </c>
      <c r="AV229" s="13" t="s">
        <v>93</v>
      </c>
      <c r="AW229" s="13" t="s">
        <v>33</v>
      </c>
      <c r="AX229" s="13" t="s">
        <v>80</v>
      </c>
      <c r="AY229" s="203" t="s">
        <v>125</v>
      </c>
    </row>
    <row r="230" s="14" customFormat="1">
      <c r="A230" s="14"/>
      <c r="B230" s="210"/>
      <c r="C230" s="14"/>
      <c r="D230" s="202" t="s">
        <v>134</v>
      </c>
      <c r="E230" s="211" t="s">
        <v>1</v>
      </c>
      <c r="F230" s="212" t="s">
        <v>138</v>
      </c>
      <c r="G230" s="14"/>
      <c r="H230" s="213">
        <v>2</v>
      </c>
      <c r="I230" s="214"/>
      <c r="J230" s="14"/>
      <c r="K230" s="14"/>
      <c r="L230" s="210"/>
      <c r="M230" s="215"/>
      <c r="N230" s="216"/>
      <c r="O230" s="216"/>
      <c r="P230" s="216"/>
      <c r="Q230" s="216"/>
      <c r="R230" s="216"/>
      <c r="S230" s="216"/>
      <c r="T230" s="21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1" t="s">
        <v>134</v>
      </c>
      <c r="AU230" s="211" t="s">
        <v>93</v>
      </c>
      <c r="AV230" s="14" t="s">
        <v>139</v>
      </c>
      <c r="AW230" s="14" t="s">
        <v>33</v>
      </c>
      <c r="AX230" s="14" t="s">
        <v>87</v>
      </c>
      <c r="AY230" s="211" t="s">
        <v>125</v>
      </c>
    </row>
    <row r="231" s="2" customFormat="1" ht="24.15" customHeight="1">
      <c r="A231" s="36"/>
      <c r="B231" s="186"/>
      <c r="C231" s="187" t="s">
        <v>250</v>
      </c>
      <c r="D231" s="187" t="s">
        <v>128</v>
      </c>
      <c r="E231" s="188" t="s">
        <v>251</v>
      </c>
      <c r="F231" s="189" t="s">
        <v>252</v>
      </c>
      <c r="G231" s="190" t="s">
        <v>244</v>
      </c>
      <c r="H231" s="191">
        <v>2</v>
      </c>
      <c r="I231" s="192"/>
      <c r="J231" s="191">
        <f>ROUND(I231*H231,3)</f>
        <v>0</v>
      </c>
      <c r="K231" s="193"/>
      <c r="L231" s="37"/>
      <c r="M231" s="194" t="s">
        <v>1</v>
      </c>
      <c r="N231" s="195" t="s">
        <v>46</v>
      </c>
      <c r="O231" s="80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8" t="s">
        <v>132</v>
      </c>
      <c r="AT231" s="198" t="s">
        <v>128</v>
      </c>
      <c r="AU231" s="198" t="s">
        <v>93</v>
      </c>
      <c r="AY231" s="17" t="s">
        <v>125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7" t="s">
        <v>93</v>
      </c>
      <c r="BK231" s="200">
        <f>ROUND(I231*H231,3)</f>
        <v>0</v>
      </c>
      <c r="BL231" s="17" t="s">
        <v>132</v>
      </c>
      <c r="BM231" s="198" t="s">
        <v>253</v>
      </c>
    </row>
    <row r="232" s="13" customFormat="1">
      <c r="A232" s="13"/>
      <c r="B232" s="201"/>
      <c r="C232" s="13"/>
      <c r="D232" s="202" t="s">
        <v>134</v>
      </c>
      <c r="E232" s="203" t="s">
        <v>1</v>
      </c>
      <c r="F232" s="204" t="s">
        <v>180</v>
      </c>
      <c r="G232" s="13"/>
      <c r="H232" s="205">
        <v>1</v>
      </c>
      <c r="I232" s="206"/>
      <c r="J232" s="13"/>
      <c r="K232" s="13"/>
      <c r="L232" s="201"/>
      <c r="M232" s="207"/>
      <c r="N232" s="208"/>
      <c r="O232" s="208"/>
      <c r="P232" s="208"/>
      <c r="Q232" s="208"/>
      <c r="R232" s="208"/>
      <c r="S232" s="208"/>
      <c r="T232" s="20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3" t="s">
        <v>134</v>
      </c>
      <c r="AU232" s="203" t="s">
        <v>93</v>
      </c>
      <c r="AV232" s="13" t="s">
        <v>93</v>
      </c>
      <c r="AW232" s="13" t="s">
        <v>33</v>
      </c>
      <c r="AX232" s="13" t="s">
        <v>80</v>
      </c>
      <c r="AY232" s="203" t="s">
        <v>125</v>
      </c>
    </row>
    <row r="233" s="13" customFormat="1">
      <c r="A233" s="13"/>
      <c r="B233" s="201"/>
      <c r="C233" s="13"/>
      <c r="D233" s="202" t="s">
        <v>134</v>
      </c>
      <c r="E233" s="203" t="s">
        <v>1</v>
      </c>
      <c r="F233" s="204" t="s">
        <v>181</v>
      </c>
      <c r="G233" s="13"/>
      <c r="H233" s="205">
        <v>1</v>
      </c>
      <c r="I233" s="206"/>
      <c r="J233" s="13"/>
      <c r="K233" s="13"/>
      <c r="L233" s="201"/>
      <c r="M233" s="207"/>
      <c r="N233" s="208"/>
      <c r="O233" s="208"/>
      <c r="P233" s="208"/>
      <c r="Q233" s="208"/>
      <c r="R233" s="208"/>
      <c r="S233" s="208"/>
      <c r="T233" s="20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3" t="s">
        <v>134</v>
      </c>
      <c r="AU233" s="203" t="s">
        <v>93</v>
      </c>
      <c r="AV233" s="13" t="s">
        <v>93</v>
      </c>
      <c r="AW233" s="13" t="s">
        <v>33</v>
      </c>
      <c r="AX233" s="13" t="s">
        <v>80</v>
      </c>
      <c r="AY233" s="203" t="s">
        <v>125</v>
      </c>
    </row>
    <row r="234" s="14" customFormat="1">
      <c r="A234" s="14"/>
      <c r="B234" s="210"/>
      <c r="C234" s="14"/>
      <c r="D234" s="202" t="s">
        <v>134</v>
      </c>
      <c r="E234" s="211" t="s">
        <v>1</v>
      </c>
      <c r="F234" s="212" t="s">
        <v>138</v>
      </c>
      <c r="G234" s="14"/>
      <c r="H234" s="213">
        <v>2</v>
      </c>
      <c r="I234" s="214"/>
      <c r="J234" s="14"/>
      <c r="K234" s="14"/>
      <c r="L234" s="210"/>
      <c r="M234" s="215"/>
      <c r="N234" s="216"/>
      <c r="O234" s="216"/>
      <c r="P234" s="216"/>
      <c r="Q234" s="216"/>
      <c r="R234" s="216"/>
      <c r="S234" s="216"/>
      <c r="T234" s="21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1" t="s">
        <v>134</v>
      </c>
      <c r="AU234" s="211" t="s">
        <v>93</v>
      </c>
      <c r="AV234" s="14" t="s">
        <v>139</v>
      </c>
      <c r="AW234" s="14" t="s">
        <v>33</v>
      </c>
      <c r="AX234" s="14" t="s">
        <v>87</v>
      </c>
      <c r="AY234" s="211" t="s">
        <v>125</v>
      </c>
    </row>
    <row r="235" s="2" customFormat="1" ht="24.15" customHeight="1">
      <c r="A235" s="36"/>
      <c r="B235" s="186"/>
      <c r="C235" s="187" t="s">
        <v>254</v>
      </c>
      <c r="D235" s="187" t="s">
        <v>128</v>
      </c>
      <c r="E235" s="188" t="s">
        <v>255</v>
      </c>
      <c r="F235" s="189" t="s">
        <v>256</v>
      </c>
      <c r="G235" s="190" t="s">
        <v>244</v>
      </c>
      <c r="H235" s="191">
        <v>2</v>
      </c>
      <c r="I235" s="192"/>
      <c r="J235" s="191">
        <f>ROUND(I235*H235,3)</f>
        <v>0</v>
      </c>
      <c r="K235" s="193"/>
      <c r="L235" s="37"/>
      <c r="M235" s="194" t="s">
        <v>1</v>
      </c>
      <c r="N235" s="195" t="s">
        <v>46</v>
      </c>
      <c r="O235" s="80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98" t="s">
        <v>132</v>
      </c>
      <c r="AT235" s="198" t="s">
        <v>128</v>
      </c>
      <c r="AU235" s="198" t="s">
        <v>93</v>
      </c>
      <c r="AY235" s="17" t="s">
        <v>125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7" t="s">
        <v>93</v>
      </c>
      <c r="BK235" s="200">
        <f>ROUND(I235*H235,3)</f>
        <v>0</v>
      </c>
      <c r="BL235" s="17" t="s">
        <v>132</v>
      </c>
      <c r="BM235" s="198" t="s">
        <v>257</v>
      </c>
    </row>
    <row r="236" s="13" customFormat="1">
      <c r="A236" s="13"/>
      <c r="B236" s="201"/>
      <c r="C236" s="13"/>
      <c r="D236" s="202" t="s">
        <v>134</v>
      </c>
      <c r="E236" s="203" t="s">
        <v>1</v>
      </c>
      <c r="F236" s="204" t="s">
        <v>180</v>
      </c>
      <c r="G236" s="13"/>
      <c r="H236" s="205">
        <v>1</v>
      </c>
      <c r="I236" s="206"/>
      <c r="J236" s="13"/>
      <c r="K236" s="13"/>
      <c r="L236" s="201"/>
      <c r="M236" s="207"/>
      <c r="N236" s="208"/>
      <c r="O236" s="208"/>
      <c r="P236" s="208"/>
      <c r="Q236" s="208"/>
      <c r="R236" s="208"/>
      <c r="S236" s="208"/>
      <c r="T236" s="20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3" t="s">
        <v>134</v>
      </c>
      <c r="AU236" s="203" t="s">
        <v>93</v>
      </c>
      <c r="AV236" s="13" t="s">
        <v>93</v>
      </c>
      <c r="AW236" s="13" t="s">
        <v>33</v>
      </c>
      <c r="AX236" s="13" t="s">
        <v>80</v>
      </c>
      <c r="AY236" s="203" t="s">
        <v>125</v>
      </c>
    </row>
    <row r="237" s="13" customFormat="1">
      <c r="A237" s="13"/>
      <c r="B237" s="201"/>
      <c r="C237" s="13"/>
      <c r="D237" s="202" t="s">
        <v>134</v>
      </c>
      <c r="E237" s="203" t="s">
        <v>1</v>
      </c>
      <c r="F237" s="204" t="s">
        <v>181</v>
      </c>
      <c r="G237" s="13"/>
      <c r="H237" s="205">
        <v>1</v>
      </c>
      <c r="I237" s="206"/>
      <c r="J237" s="13"/>
      <c r="K237" s="13"/>
      <c r="L237" s="201"/>
      <c r="M237" s="207"/>
      <c r="N237" s="208"/>
      <c r="O237" s="208"/>
      <c r="P237" s="208"/>
      <c r="Q237" s="208"/>
      <c r="R237" s="208"/>
      <c r="S237" s="208"/>
      <c r="T237" s="20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3" t="s">
        <v>134</v>
      </c>
      <c r="AU237" s="203" t="s">
        <v>93</v>
      </c>
      <c r="AV237" s="13" t="s">
        <v>93</v>
      </c>
      <c r="AW237" s="13" t="s">
        <v>33</v>
      </c>
      <c r="AX237" s="13" t="s">
        <v>80</v>
      </c>
      <c r="AY237" s="203" t="s">
        <v>125</v>
      </c>
    </row>
    <row r="238" s="14" customFormat="1">
      <c r="A238" s="14"/>
      <c r="B238" s="210"/>
      <c r="C238" s="14"/>
      <c r="D238" s="202" t="s">
        <v>134</v>
      </c>
      <c r="E238" s="211" t="s">
        <v>1</v>
      </c>
      <c r="F238" s="212" t="s">
        <v>138</v>
      </c>
      <c r="G238" s="14"/>
      <c r="H238" s="213">
        <v>2</v>
      </c>
      <c r="I238" s="214"/>
      <c r="J238" s="14"/>
      <c r="K238" s="14"/>
      <c r="L238" s="210"/>
      <c r="M238" s="215"/>
      <c r="N238" s="216"/>
      <c r="O238" s="216"/>
      <c r="P238" s="216"/>
      <c r="Q238" s="216"/>
      <c r="R238" s="216"/>
      <c r="S238" s="216"/>
      <c r="T238" s="21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1" t="s">
        <v>134</v>
      </c>
      <c r="AU238" s="211" t="s">
        <v>93</v>
      </c>
      <c r="AV238" s="14" t="s">
        <v>139</v>
      </c>
      <c r="AW238" s="14" t="s">
        <v>33</v>
      </c>
      <c r="AX238" s="14" t="s">
        <v>87</v>
      </c>
      <c r="AY238" s="211" t="s">
        <v>125</v>
      </c>
    </row>
    <row r="239" s="2" customFormat="1" ht="24.15" customHeight="1">
      <c r="A239" s="36"/>
      <c r="B239" s="186"/>
      <c r="C239" s="187" t="s">
        <v>258</v>
      </c>
      <c r="D239" s="187" t="s">
        <v>128</v>
      </c>
      <c r="E239" s="188" t="s">
        <v>259</v>
      </c>
      <c r="F239" s="189" t="s">
        <v>260</v>
      </c>
      <c r="G239" s="190" t="s">
        <v>244</v>
      </c>
      <c r="H239" s="191">
        <v>2</v>
      </c>
      <c r="I239" s="192"/>
      <c r="J239" s="191">
        <f>ROUND(I239*H239,3)</f>
        <v>0</v>
      </c>
      <c r="K239" s="193"/>
      <c r="L239" s="37"/>
      <c r="M239" s="194" t="s">
        <v>1</v>
      </c>
      <c r="N239" s="195" t="s">
        <v>46</v>
      </c>
      <c r="O239" s="80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8" t="s">
        <v>132</v>
      </c>
      <c r="AT239" s="198" t="s">
        <v>128</v>
      </c>
      <c r="AU239" s="198" t="s">
        <v>93</v>
      </c>
      <c r="AY239" s="17" t="s">
        <v>125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7" t="s">
        <v>93</v>
      </c>
      <c r="BK239" s="200">
        <f>ROUND(I239*H239,3)</f>
        <v>0</v>
      </c>
      <c r="BL239" s="17" t="s">
        <v>132</v>
      </c>
      <c r="BM239" s="198" t="s">
        <v>261</v>
      </c>
    </row>
    <row r="240" s="13" customFormat="1">
      <c r="A240" s="13"/>
      <c r="B240" s="201"/>
      <c r="C240" s="13"/>
      <c r="D240" s="202" t="s">
        <v>134</v>
      </c>
      <c r="E240" s="203" t="s">
        <v>1</v>
      </c>
      <c r="F240" s="204" t="s">
        <v>180</v>
      </c>
      <c r="G240" s="13"/>
      <c r="H240" s="205">
        <v>1</v>
      </c>
      <c r="I240" s="206"/>
      <c r="J240" s="13"/>
      <c r="K240" s="13"/>
      <c r="L240" s="201"/>
      <c r="M240" s="207"/>
      <c r="N240" s="208"/>
      <c r="O240" s="208"/>
      <c r="P240" s="208"/>
      <c r="Q240" s="208"/>
      <c r="R240" s="208"/>
      <c r="S240" s="208"/>
      <c r="T240" s="20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3" t="s">
        <v>134</v>
      </c>
      <c r="AU240" s="203" t="s">
        <v>93</v>
      </c>
      <c r="AV240" s="13" t="s">
        <v>93</v>
      </c>
      <c r="AW240" s="13" t="s">
        <v>33</v>
      </c>
      <c r="AX240" s="13" t="s">
        <v>80</v>
      </c>
      <c r="AY240" s="203" t="s">
        <v>125</v>
      </c>
    </row>
    <row r="241" s="13" customFormat="1">
      <c r="A241" s="13"/>
      <c r="B241" s="201"/>
      <c r="C241" s="13"/>
      <c r="D241" s="202" t="s">
        <v>134</v>
      </c>
      <c r="E241" s="203" t="s">
        <v>1</v>
      </c>
      <c r="F241" s="204" t="s">
        <v>181</v>
      </c>
      <c r="G241" s="13"/>
      <c r="H241" s="205">
        <v>1</v>
      </c>
      <c r="I241" s="206"/>
      <c r="J241" s="13"/>
      <c r="K241" s="13"/>
      <c r="L241" s="201"/>
      <c r="M241" s="207"/>
      <c r="N241" s="208"/>
      <c r="O241" s="208"/>
      <c r="P241" s="208"/>
      <c r="Q241" s="208"/>
      <c r="R241" s="208"/>
      <c r="S241" s="208"/>
      <c r="T241" s="20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3" t="s">
        <v>134</v>
      </c>
      <c r="AU241" s="203" t="s">
        <v>93</v>
      </c>
      <c r="AV241" s="13" t="s">
        <v>93</v>
      </c>
      <c r="AW241" s="13" t="s">
        <v>33</v>
      </c>
      <c r="AX241" s="13" t="s">
        <v>80</v>
      </c>
      <c r="AY241" s="203" t="s">
        <v>125</v>
      </c>
    </row>
    <row r="242" s="14" customFormat="1">
      <c r="A242" s="14"/>
      <c r="B242" s="210"/>
      <c r="C242" s="14"/>
      <c r="D242" s="202" t="s">
        <v>134</v>
      </c>
      <c r="E242" s="211" t="s">
        <v>1</v>
      </c>
      <c r="F242" s="212" t="s">
        <v>138</v>
      </c>
      <c r="G242" s="14"/>
      <c r="H242" s="213">
        <v>2</v>
      </c>
      <c r="I242" s="214"/>
      <c r="J242" s="14"/>
      <c r="K242" s="14"/>
      <c r="L242" s="210"/>
      <c r="M242" s="218"/>
      <c r="N242" s="219"/>
      <c r="O242" s="219"/>
      <c r="P242" s="219"/>
      <c r="Q242" s="219"/>
      <c r="R242" s="219"/>
      <c r="S242" s="219"/>
      <c r="T242" s="22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1" t="s">
        <v>134</v>
      </c>
      <c r="AU242" s="211" t="s">
        <v>93</v>
      </c>
      <c r="AV242" s="14" t="s">
        <v>139</v>
      </c>
      <c r="AW242" s="14" t="s">
        <v>33</v>
      </c>
      <c r="AX242" s="14" t="s">
        <v>87</v>
      </c>
      <c r="AY242" s="211" t="s">
        <v>125</v>
      </c>
    </row>
    <row r="243" s="2" customFormat="1" ht="6.96" customHeight="1">
      <c r="A243" s="36"/>
      <c r="B243" s="63"/>
      <c r="C243" s="64"/>
      <c r="D243" s="64"/>
      <c r="E243" s="64"/>
      <c r="F243" s="64"/>
      <c r="G243" s="64"/>
      <c r="H243" s="64"/>
      <c r="I243" s="64"/>
      <c r="J243" s="64"/>
      <c r="K243" s="64"/>
      <c r="L243" s="37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</row>
  </sheetData>
  <autoFilter ref="C122:K2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LAPTOP-8L7BO0GI\Asus</dc:creator>
  <cp:lastModifiedBy>LAPTOP-8L7BO0GI\Asus</cp:lastModifiedBy>
  <dcterms:created xsi:type="dcterms:W3CDTF">2025-01-26T09:04:11Z</dcterms:created>
  <dcterms:modified xsi:type="dcterms:W3CDTF">2025-01-26T09:04:16Z</dcterms:modified>
</cp:coreProperties>
</file>